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D:\kuliah\"/>
    </mc:Choice>
  </mc:AlternateContent>
  <xr:revisionPtr revIDLastSave="0" documentId="13_ncr:1_{E19FB391-42AB-4721-A3E5-AC947233A5A1}" xr6:coauthVersionLast="45" xr6:coauthVersionMax="45" xr10:uidLastSave="{00000000-0000-0000-0000-000000000000}"/>
  <bookViews>
    <workbookView xWindow="-120" yWindow="-120" windowWidth="20730" windowHeight="11310" activeTab="2" xr2:uid="{00000000-000D-0000-FFFF-FFFF00000000}"/>
  </bookViews>
  <sheets>
    <sheet name="perhitungan" sheetId="1" r:id="rId1"/>
    <sheet name="MEA" sheetId="2" r:id="rId2"/>
    <sheet name="Sheet2" sheetId="5" r:id="rId3"/>
    <sheet name="Sheet1" sheetId="4" r:id="rId4"/>
    <sheet name="Sheet4" sheetId="7" r:id="rId5"/>
    <sheet name="DSS" sheetId="3" r:id="rId6"/>
    <sheet name="Sheet3" sheetId="6" r:id="rId7"/>
  </sheets>
  <definedNames>
    <definedName name="_xlnm._FilterDatabase" localSheetId="2" hidden="1">Sheet2!$A$1:$C$25</definedName>
    <definedName name="_xlnm._FilterDatabase" localSheetId="6" hidden="1">Sheet3!$A$1:$H$31</definedName>
    <definedName name="_xlnm._FilterDatabase" localSheetId="4" hidden="1">Sheet4!$A$1:$E$41</definedName>
    <definedName name="OLE_LINK1" localSheetId="0">perhitungan!$B$7</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7" l="1"/>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2" i="7"/>
  <c r="E11" i="7"/>
  <c r="E12" i="7"/>
  <c r="E4" i="7"/>
  <c r="E2" i="7"/>
  <c r="E3" i="7"/>
  <c r="E6" i="7"/>
  <c r="E22" i="7"/>
  <c r="E14" i="7"/>
  <c r="E23" i="7"/>
  <c r="E16" i="7"/>
  <c r="E15" i="7"/>
  <c r="E24" i="7"/>
  <c r="E25" i="7"/>
  <c r="E26" i="7"/>
  <c r="E27" i="7"/>
  <c r="E10" i="7"/>
  <c r="E13" i="7"/>
  <c r="E5" i="7"/>
  <c r="E28" i="7"/>
  <c r="E8" i="7"/>
  <c r="E7" i="7"/>
  <c r="E9" i="7"/>
  <c r="E29" i="7"/>
  <c r="E30" i="7"/>
  <c r="E17" i="7"/>
  <c r="E31" i="7"/>
  <c r="E32" i="7"/>
  <c r="E33" i="7"/>
  <c r="E18" i="7"/>
  <c r="E34" i="7"/>
  <c r="E35" i="7"/>
  <c r="E20" i="7"/>
  <c r="E19" i="7"/>
  <c r="E36" i="7"/>
  <c r="E37" i="7"/>
  <c r="E38" i="7"/>
  <c r="E39" i="7"/>
  <c r="E40" i="7"/>
  <c r="E41" i="7"/>
  <c r="E21" i="7"/>
  <c r="I32" i="6"/>
  <c r="I33" i="6"/>
  <c r="I34" i="6"/>
  <c r="I35" i="6"/>
  <c r="I36" i="6"/>
  <c r="I37" i="6"/>
  <c r="I38" i="6"/>
  <c r="I39" i="6"/>
  <c r="I40" i="6"/>
  <c r="I41" i="6"/>
  <c r="N29" i="6"/>
  <c r="N30" i="6"/>
  <c r="N31" i="6"/>
  <c r="N28" i="6"/>
  <c r="N24" i="6"/>
  <c r="N21" i="6"/>
  <c r="N5" i="6"/>
  <c r="N6" i="6"/>
  <c r="N7" i="6"/>
  <c r="N4" i="6"/>
  <c r="M54" i="6"/>
  <c r="M43" i="6"/>
  <c r="M34" i="6"/>
  <c r="M25" i="6"/>
  <c r="M16" i="6"/>
  <c r="M8" i="6"/>
  <c r="L54" i="6"/>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2" i="6"/>
  <c r="L43" i="6"/>
  <c r="I42" i="6" l="1"/>
  <c r="J42" i="6" s="1"/>
  <c r="L34" i="6"/>
  <c r="L25" i="6"/>
  <c r="L16" i="6"/>
  <c r="L8" i="6"/>
  <c r="N42" i="3"/>
  <c r="O42" i="3"/>
  <c r="P42" i="3"/>
  <c r="Q42" i="3"/>
  <c r="R42" i="3"/>
  <c r="S42" i="3"/>
  <c r="T42" i="3"/>
  <c r="U42" i="3"/>
  <c r="V42" i="3"/>
  <c r="W42" i="3"/>
  <c r="X42" i="3"/>
  <c r="Y42" i="3"/>
  <c r="Z42" i="3"/>
  <c r="AA42" i="3"/>
  <c r="AB42" i="3"/>
  <c r="AC42" i="3"/>
  <c r="AD42" i="3"/>
  <c r="AE42" i="3"/>
  <c r="AF42" i="3"/>
  <c r="AG42" i="3"/>
  <c r="AH42" i="3"/>
  <c r="AI42" i="3"/>
  <c r="AJ42" i="3"/>
  <c r="AK42" i="3"/>
  <c r="AL42" i="3"/>
  <c r="AM42" i="3"/>
  <c r="AN42" i="3"/>
  <c r="AO42" i="3"/>
  <c r="AP42" i="3"/>
  <c r="N43" i="3"/>
  <c r="O43" i="3"/>
  <c r="P43" i="3"/>
  <c r="Q43" i="3"/>
  <c r="R43" i="3"/>
  <c r="S43" i="3"/>
  <c r="T43" i="3"/>
  <c r="U43" i="3"/>
  <c r="V43" i="3"/>
  <c r="W43" i="3"/>
  <c r="X43" i="3"/>
  <c r="Y43" i="3"/>
  <c r="Z43" i="3"/>
  <c r="AA43" i="3"/>
  <c r="AB43" i="3"/>
  <c r="AC43" i="3"/>
  <c r="AD43" i="3"/>
  <c r="AE43" i="3"/>
  <c r="AF43" i="3"/>
  <c r="AG43" i="3"/>
  <c r="AH43" i="3"/>
  <c r="AI43" i="3"/>
  <c r="AJ43" i="3"/>
  <c r="AK43" i="3"/>
  <c r="AL43" i="3"/>
  <c r="AM43" i="3"/>
  <c r="AN43" i="3"/>
  <c r="AO43" i="3"/>
  <c r="AP43" i="3"/>
  <c r="N44" i="3"/>
  <c r="O44" i="3"/>
  <c r="P44" i="3"/>
  <c r="Q44" i="3"/>
  <c r="R44" i="3"/>
  <c r="S44" i="3"/>
  <c r="T44" i="3"/>
  <c r="U44" i="3"/>
  <c r="V44" i="3"/>
  <c r="W44" i="3"/>
  <c r="X44" i="3"/>
  <c r="Y44" i="3"/>
  <c r="Z44" i="3"/>
  <c r="AA44" i="3"/>
  <c r="AB44" i="3"/>
  <c r="AC44" i="3"/>
  <c r="AD44" i="3"/>
  <c r="AE44" i="3"/>
  <c r="AF44" i="3"/>
  <c r="AG44" i="3"/>
  <c r="AH44" i="3"/>
  <c r="AI44" i="3"/>
  <c r="AJ44" i="3"/>
  <c r="AK44" i="3"/>
  <c r="AL44" i="3"/>
  <c r="AM44" i="3"/>
  <c r="AN44" i="3"/>
  <c r="AO44" i="3"/>
  <c r="AP44" i="3"/>
  <c r="N45" i="3"/>
  <c r="O45" i="3"/>
  <c r="P45" i="3"/>
  <c r="Q45" i="3"/>
  <c r="R45" i="3"/>
  <c r="S45" i="3"/>
  <c r="T45" i="3"/>
  <c r="U45" i="3"/>
  <c r="V45" i="3"/>
  <c r="W45" i="3"/>
  <c r="X45" i="3"/>
  <c r="Y45" i="3"/>
  <c r="Z45" i="3"/>
  <c r="AA45" i="3"/>
  <c r="AB45" i="3"/>
  <c r="AC45" i="3"/>
  <c r="AD45" i="3"/>
  <c r="AE45" i="3"/>
  <c r="AF45" i="3"/>
  <c r="AG45" i="3"/>
  <c r="AH45" i="3"/>
  <c r="AI45" i="3"/>
  <c r="AJ45" i="3"/>
  <c r="AK45" i="3"/>
  <c r="AL45" i="3"/>
  <c r="AM45" i="3"/>
  <c r="AN45" i="3"/>
  <c r="AO45" i="3"/>
  <c r="AP45"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N41" i="3"/>
  <c r="O41" i="3"/>
  <c r="P41" i="3"/>
  <c r="Q41" i="3"/>
  <c r="R41" i="3"/>
  <c r="S41" i="3"/>
  <c r="T41" i="3"/>
  <c r="U41" i="3"/>
  <c r="V41" i="3"/>
  <c r="W41" i="3"/>
  <c r="X41" i="3"/>
  <c r="Y41" i="3"/>
  <c r="Z41" i="3"/>
  <c r="AA41" i="3"/>
  <c r="AB41" i="3"/>
  <c r="AC41" i="3"/>
  <c r="AD41" i="3"/>
  <c r="AE41" i="3"/>
  <c r="AF41" i="3"/>
  <c r="AG41" i="3"/>
  <c r="AH41" i="3"/>
  <c r="AI41" i="3"/>
  <c r="AJ41" i="3"/>
  <c r="AK41" i="3"/>
  <c r="AL41" i="3"/>
  <c r="AM41" i="3"/>
  <c r="AN41" i="3"/>
  <c r="AO41" i="3"/>
  <c r="AP41" i="3"/>
  <c r="M46" i="3"/>
  <c r="M45" i="3"/>
  <c r="M44" i="3"/>
  <c r="M43" i="3"/>
  <c r="M42" i="3"/>
  <c r="M41" i="3"/>
  <c r="K46" i="3"/>
  <c r="K45" i="3"/>
  <c r="K44" i="3"/>
  <c r="K43" i="3"/>
  <c r="K42" i="3"/>
  <c r="K41" i="3"/>
  <c r="I46" i="3"/>
  <c r="I45" i="3"/>
  <c r="I44" i="3"/>
  <c r="I43" i="3"/>
  <c r="I42" i="3"/>
  <c r="I41" i="3"/>
  <c r="G46" i="3"/>
  <c r="G45" i="3"/>
  <c r="G44" i="3"/>
  <c r="G43" i="3"/>
  <c r="G42" i="3"/>
  <c r="G41" i="3"/>
  <c r="E47" i="3"/>
  <c r="E46" i="3"/>
  <c r="E45" i="3"/>
  <c r="E44" i="3"/>
  <c r="E43" i="3"/>
  <c r="E42" i="3"/>
  <c r="E41" i="3"/>
  <c r="C47" i="3"/>
  <c r="C46" i="3"/>
  <c r="C45" i="3"/>
  <c r="C44" i="3"/>
  <c r="C43" i="3"/>
  <c r="C42" i="3"/>
  <c r="C41" i="3"/>
  <c r="D47" i="3" l="1"/>
  <c r="F41" i="1"/>
  <c r="G41" i="1"/>
  <c r="H41" i="1"/>
  <c r="I41" i="1"/>
  <c r="E41" i="1"/>
  <c r="D41" i="1"/>
  <c r="C34" i="3"/>
  <c r="AP39" i="3" l="1"/>
  <c r="AO39" i="3"/>
  <c r="AN39" i="3"/>
  <c r="AM39" i="3"/>
  <c r="AP38" i="3"/>
  <c r="AO38" i="3"/>
  <c r="AN38" i="3"/>
  <c r="AM38" i="3"/>
  <c r="AP37" i="3"/>
  <c r="AO37" i="3"/>
  <c r="AN37" i="3"/>
  <c r="AM37" i="3"/>
  <c r="AP36" i="3"/>
  <c r="AO36" i="3"/>
  <c r="AN36" i="3"/>
  <c r="AM36" i="3"/>
  <c r="AP35" i="3"/>
  <c r="AO35" i="3"/>
  <c r="AN35" i="3"/>
  <c r="AM35" i="3"/>
  <c r="AP34" i="3"/>
  <c r="AO34" i="3"/>
  <c r="AN34" i="3"/>
  <c r="AM34" i="3"/>
  <c r="AL39" i="3"/>
  <c r="AK39" i="3"/>
  <c r="AJ39" i="3"/>
  <c r="AI39" i="3"/>
  <c r="AH39" i="3"/>
  <c r="AG39" i="3"/>
  <c r="AF39" i="3"/>
  <c r="AE39" i="3"/>
  <c r="AD39" i="3"/>
  <c r="AC39" i="3"/>
  <c r="AB39" i="3"/>
  <c r="AA39" i="3"/>
  <c r="AL38" i="3"/>
  <c r="AK38" i="3"/>
  <c r="AJ38" i="3"/>
  <c r="AI38" i="3"/>
  <c r="AH38" i="3"/>
  <c r="AG38" i="3"/>
  <c r="AF38" i="3"/>
  <c r="AE38" i="3"/>
  <c r="AD38" i="3"/>
  <c r="AC38" i="3"/>
  <c r="AB38" i="3"/>
  <c r="AA38" i="3"/>
  <c r="AL37" i="3"/>
  <c r="AK37" i="3"/>
  <c r="AJ37" i="3"/>
  <c r="AI37" i="3"/>
  <c r="AH37" i="3"/>
  <c r="AG37" i="3"/>
  <c r="AF37" i="3"/>
  <c r="AE37" i="3"/>
  <c r="AD37" i="3"/>
  <c r="AC37" i="3"/>
  <c r="AB37" i="3"/>
  <c r="AA37" i="3"/>
  <c r="AL36" i="3"/>
  <c r="AK36" i="3"/>
  <c r="AJ36" i="3"/>
  <c r="AI36" i="3"/>
  <c r="AH36" i="3"/>
  <c r="AG36" i="3"/>
  <c r="AF36" i="3"/>
  <c r="AE36" i="3"/>
  <c r="AD36" i="3"/>
  <c r="AC36" i="3"/>
  <c r="AB36" i="3"/>
  <c r="AA36" i="3"/>
  <c r="AL35" i="3"/>
  <c r="AK35" i="3"/>
  <c r="AJ35" i="3"/>
  <c r="AI35" i="3"/>
  <c r="AH35" i="3"/>
  <c r="AG35" i="3"/>
  <c r="AF35" i="3"/>
  <c r="AE35" i="3"/>
  <c r="AD35" i="3"/>
  <c r="AC35" i="3"/>
  <c r="AB35" i="3"/>
  <c r="AA35" i="3"/>
  <c r="AL34" i="3"/>
  <c r="AK34" i="3"/>
  <c r="AJ34" i="3"/>
  <c r="AI34" i="3"/>
  <c r="AH34" i="3"/>
  <c r="AG34" i="3"/>
  <c r="AF34" i="3"/>
  <c r="AE34" i="3"/>
  <c r="AD34" i="3"/>
  <c r="AC34" i="3"/>
  <c r="AB34" i="3"/>
  <c r="AA34" i="3"/>
  <c r="Z39" i="3"/>
  <c r="Y39" i="3"/>
  <c r="X39" i="3"/>
  <c r="W39" i="3"/>
  <c r="V39" i="3"/>
  <c r="U39" i="3"/>
  <c r="T39" i="3"/>
  <c r="S39" i="3"/>
  <c r="R39" i="3"/>
  <c r="Q39" i="3"/>
  <c r="P39" i="3"/>
  <c r="O39" i="3"/>
  <c r="Z38" i="3"/>
  <c r="Y38" i="3"/>
  <c r="X38" i="3"/>
  <c r="W38" i="3"/>
  <c r="V38" i="3"/>
  <c r="U38" i="3"/>
  <c r="T38" i="3"/>
  <c r="S38" i="3"/>
  <c r="R38" i="3"/>
  <c r="Q38" i="3"/>
  <c r="P38" i="3"/>
  <c r="O38" i="3"/>
  <c r="Z37" i="3"/>
  <c r="Y37" i="3"/>
  <c r="X37" i="3"/>
  <c r="W37" i="3"/>
  <c r="V37" i="3"/>
  <c r="U37" i="3"/>
  <c r="T37" i="3"/>
  <c r="S37" i="3"/>
  <c r="R37" i="3"/>
  <c r="Q37" i="3"/>
  <c r="P37" i="3"/>
  <c r="O37" i="3"/>
  <c r="Z36" i="3"/>
  <c r="Y36" i="3"/>
  <c r="X36" i="3"/>
  <c r="W36" i="3"/>
  <c r="V36" i="3"/>
  <c r="U36" i="3"/>
  <c r="T36" i="3"/>
  <c r="S36" i="3"/>
  <c r="R36" i="3"/>
  <c r="Q36" i="3"/>
  <c r="P36" i="3"/>
  <c r="O36" i="3"/>
  <c r="Z35" i="3"/>
  <c r="Y35" i="3"/>
  <c r="X35" i="3"/>
  <c r="W35" i="3"/>
  <c r="V35" i="3"/>
  <c r="U35" i="3"/>
  <c r="T35" i="3"/>
  <c r="S35" i="3"/>
  <c r="R35" i="3"/>
  <c r="Q35" i="3"/>
  <c r="P35" i="3"/>
  <c r="O35" i="3"/>
  <c r="Z34" i="3"/>
  <c r="Y34" i="3"/>
  <c r="X34" i="3"/>
  <c r="W34" i="3"/>
  <c r="V34" i="3"/>
  <c r="U34" i="3"/>
  <c r="T34" i="3"/>
  <c r="S34" i="3"/>
  <c r="R34" i="3"/>
  <c r="Q34" i="3"/>
  <c r="P34" i="3"/>
  <c r="O34" i="3"/>
  <c r="N39" i="3"/>
  <c r="M39" i="3"/>
  <c r="L39" i="3"/>
  <c r="L46" i="3" s="1"/>
  <c r="K39" i="3"/>
  <c r="J39" i="3"/>
  <c r="J46" i="3" s="1"/>
  <c r="I39" i="3"/>
  <c r="N38" i="3"/>
  <c r="M38" i="3"/>
  <c r="L38" i="3"/>
  <c r="L45" i="3" s="1"/>
  <c r="K38" i="3"/>
  <c r="J38" i="3"/>
  <c r="J45" i="3" s="1"/>
  <c r="I38" i="3"/>
  <c r="N37" i="3"/>
  <c r="M37" i="3"/>
  <c r="L37" i="3"/>
  <c r="L44" i="3" s="1"/>
  <c r="K37" i="3"/>
  <c r="J37" i="3"/>
  <c r="J44" i="3" s="1"/>
  <c r="I37" i="3"/>
  <c r="N36" i="3"/>
  <c r="M36" i="3"/>
  <c r="L36" i="3"/>
  <c r="L43" i="3" s="1"/>
  <c r="K36" i="3"/>
  <c r="J36" i="3"/>
  <c r="J43" i="3" s="1"/>
  <c r="I36" i="3"/>
  <c r="N35" i="3"/>
  <c r="M35" i="3"/>
  <c r="L35" i="3"/>
  <c r="L42" i="3" s="1"/>
  <c r="K35" i="3"/>
  <c r="J35" i="3"/>
  <c r="J42" i="3" s="1"/>
  <c r="I35" i="3"/>
  <c r="N34" i="3"/>
  <c r="M34" i="3"/>
  <c r="L34" i="3"/>
  <c r="L41" i="3" s="1"/>
  <c r="K34" i="3"/>
  <c r="J34" i="3"/>
  <c r="J41" i="3" s="1"/>
  <c r="I34" i="3"/>
  <c r="Q16" i="1" l="1"/>
  <c r="R16" i="1"/>
  <c r="S16" i="1"/>
  <c r="T16" i="1"/>
  <c r="U16" i="1"/>
  <c r="Q15" i="1"/>
  <c r="Q17" i="1" s="1"/>
  <c r="R15" i="1"/>
  <c r="R17" i="1" s="1"/>
  <c r="S15" i="1"/>
  <c r="S17" i="1" s="1"/>
  <c r="T15" i="1"/>
  <c r="U15" i="1"/>
  <c r="U17" i="1" s="1"/>
  <c r="P16" i="1"/>
  <c r="P15" i="1"/>
  <c r="D48" i="1" s="1"/>
  <c r="I43" i="1"/>
  <c r="E43" i="1"/>
  <c r="H43" i="1" l="1"/>
  <c r="G43" i="1"/>
  <c r="C49" i="1"/>
  <c r="F43" i="1"/>
  <c r="C48" i="1"/>
  <c r="T17" i="1"/>
  <c r="D49" i="1"/>
  <c r="D50" i="1" s="1"/>
  <c r="P17" i="1"/>
  <c r="D43" i="1"/>
  <c r="D39" i="3"/>
  <c r="D46" i="3" s="1"/>
  <c r="E39" i="3"/>
  <c r="F39" i="3"/>
  <c r="F46" i="3" s="1"/>
  <c r="G39" i="3"/>
  <c r="H39" i="3"/>
  <c r="H46" i="3" s="1"/>
  <c r="D38" i="3"/>
  <c r="D45" i="3" s="1"/>
  <c r="E38" i="3"/>
  <c r="F38" i="3"/>
  <c r="F45" i="3" s="1"/>
  <c r="G38" i="3"/>
  <c r="H38" i="3"/>
  <c r="H45" i="3" s="1"/>
  <c r="D37" i="3"/>
  <c r="D44" i="3" s="1"/>
  <c r="E37" i="3"/>
  <c r="F37" i="3"/>
  <c r="F44" i="3" s="1"/>
  <c r="G37" i="3"/>
  <c r="H37" i="3"/>
  <c r="H44" i="3" s="1"/>
  <c r="D36" i="3"/>
  <c r="D43" i="3" s="1"/>
  <c r="E36" i="3"/>
  <c r="F36" i="3"/>
  <c r="F43" i="3" s="1"/>
  <c r="G36" i="3"/>
  <c r="H36" i="3"/>
  <c r="H43" i="3" s="1"/>
  <c r="C39" i="3"/>
  <c r="C38" i="3"/>
  <c r="C37" i="3"/>
  <c r="C36" i="3"/>
  <c r="D35" i="3"/>
  <c r="D42" i="3" s="1"/>
  <c r="E35" i="3"/>
  <c r="F35" i="3"/>
  <c r="F42" i="3" s="1"/>
  <c r="G35" i="3"/>
  <c r="H35" i="3"/>
  <c r="H42" i="3" s="1"/>
  <c r="C35" i="3"/>
  <c r="D34" i="3"/>
  <c r="D41" i="3" s="1"/>
  <c r="E34" i="3"/>
  <c r="F34" i="3"/>
  <c r="F41" i="3" s="1"/>
  <c r="G34" i="3"/>
  <c r="H34" i="3"/>
  <c r="H41" i="3" s="1"/>
  <c r="D39" i="2"/>
  <c r="D47" i="2" s="1"/>
  <c r="E39" i="2"/>
  <c r="E47" i="2" s="1"/>
  <c r="F39" i="2"/>
  <c r="F47" i="2" s="1"/>
  <c r="G39" i="2"/>
  <c r="G47" i="2" s="1"/>
  <c r="H39" i="2"/>
  <c r="H47" i="2" s="1"/>
  <c r="I39" i="2"/>
  <c r="I47" i="2" s="1"/>
  <c r="J39" i="2"/>
  <c r="J47" i="2" s="1"/>
  <c r="D38" i="2"/>
  <c r="D46" i="2" s="1"/>
  <c r="E38" i="2"/>
  <c r="E46" i="2" s="1"/>
  <c r="F38" i="2"/>
  <c r="F46" i="2" s="1"/>
  <c r="G38" i="2"/>
  <c r="G46" i="2" s="1"/>
  <c r="H38" i="2"/>
  <c r="H46" i="2" s="1"/>
  <c r="I38" i="2"/>
  <c r="I46" i="2" s="1"/>
  <c r="J38" i="2"/>
  <c r="J46" i="2" s="1"/>
  <c r="D37" i="2"/>
  <c r="D45" i="2" s="1"/>
  <c r="E37" i="2"/>
  <c r="E45" i="2" s="1"/>
  <c r="F37" i="2"/>
  <c r="F45" i="2" s="1"/>
  <c r="G37" i="2"/>
  <c r="G45" i="2" s="1"/>
  <c r="H37" i="2"/>
  <c r="H45" i="2" s="1"/>
  <c r="I37" i="2"/>
  <c r="I45" i="2" s="1"/>
  <c r="J37" i="2"/>
  <c r="J45" i="2" s="1"/>
  <c r="D36" i="2"/>
  <c r="D44" i="2" s="1"/>
  <c r="E36" i="2"/>
  <c r="E44" i="2" s="1"/>
  <c r="F36" i="2"/>
  <c r="F44" i="2" s="1"/>
  <c r="G36" i="2"/>
  <c r="G44" i="2" s="1"/>
  <c r="H36" i="2"/>
  <c r="H44" i="2" s="1"/>
  <c r="I36" i="2"/>
  <c r="I44" i="2" s="1"/>
  <c r="J36" i="2"/>
  <c r="J44" i="2" s="1"/>
  <c r="D35" i="2"/>
  <c r="D43" i="2" s="1"/>
  <c r="E35" i="2"/>
  <c r="E43" i="2" s="1"/>
  <c r="F35" i="2"/>
  <c r="F43" i="2" s="1"/>
  <c r="G35" i="2"/>
  <c r="G43" i="2" s="1"/>
  <c r="H35" i="2"/>
  <c r="H43" i="2" s="1"/>
  <c r="I35" i="2"/>
  <c r="I43" i="2" s="1"/>
  <c r="J35" i="2"/>
  <c r="J43" i="2" s="1"/>
  <c r="D34" i="2"/>
  <c r="D42" i="2" s="1"/>
  <c r="E34" i="2"/>
  <c r="E42" i="2" s="1"/>
  <c r="F34" i="2"/>
  <c r="F42" i="2" s="1"/>
  <c r="G34" i="2"/>
  <c r="G42" i="2" s="1"/>
  <c r="H34" i="2"/>
  <c r="H42" i="2" s="1"/>
  <c r="I34" i="2"/>
  <c r="I42" i="2" s="1"/>
  <c r="J34" i="2"/>
  <c r="J42" i="2" s="1"/>
  <c r="C39" i="2"/>
  <c r="C47" i="2" s="1"/>
  <c r="C38" i="2"/>
  <c r="C46" i="2" s="1"/>
  <c r="C37" i="2"/>
  <c r="C45" i="2" s="1"/>
  <c r="C36" i="2"/>
  <c r="C44" i="2" s="1"/>
  <c r="C35" i="2"/>
  <c r="C43" i="2" s="1"/>
  <c r="C34" i="2"/>
  <c r="C42" i="2" s="1"/>
  <c r="C50" i="1" l="1"/>
</calcChain>
</file>

<file path=xl/sharedStrings.xml><?xml version="1.0" encoding="utf-8"?>
<sst xmlns="http://schemas.openxmlformats.org/spreadsheetml/2006/main" count="482" uniqueCount="180">
  <si>
    <t>No</t>
  </si>
  <si>
    <t>Harapan</t>
  </si>
  <si>
    <t>Aktivitas</t>
  </si>
  <si>
    <t>Status</t>
  </si>
  <si>
    <t>Sekarang</t>
  </si>
  <si>
    <t>NO</t>
  </si>
  <si>
    <t>Nama</t>
  </si>
  <si>
    <t>Skala</t>
  </si>
  <si>
    <t>pertanyaan 1</t>
  </si>
  <si>
    <t>pertanyaan 2</t>
  </si>
  <si>
    <t>pertanyaan 3</t>
  </si>
  <si>
    <t>pertanyaan 4</t>
  </si>
  <si>
    <t>pertanyaan 5</t>
  </si>
  <si>
    <t>pertanyaan 6</t>
  </si>
  <si>
    <t>pertanyaan 7</t>
  </si>
  <si>
    <t>pertanyaan 8</t>
  </si>
  <si>
    <t>pertanyaan 9</t>
  </si>
  <si>
    <t>pertanyaan 10</t>
  </si>
  <si>
    <t>pertanyaan 11</t>
  </si>
  <si>
    <t>pertanyaan 12</t>
  </si>
  <si>
    <t>pertanyaan 13</t>
  </si>
  <si>
    <t>pertanyaan 14</t>
  </si>
  <si>
    <t>Tingkat Persetujuan (100%)</t>
  </si>
  <si>
    <t>skala</t>
  </si>
  <si>
    <t>Tingkat Kapabilitas Harapan</t>
  </si>
  <si>
    <t>Tingkat kapabilitas Sekarang</t>
  </si>
  <si>
    <t>Tingkat Kapabilitas Sekarang</t>
  </si>
  <si>
    <t>Nilai Gap</t>
  </si>
  <si>
    <t>nilai Gap</t>
  </si>
  <si>
    <t>Gap</t>
  </si>
  <si>
    <t>MEA 01</t>
  </si>
  <si>
    <t>DSS 01</t>
  </si>
  <si>
    <t>status</t>
  </si>
  <si>
    <t>Tingkat kapabilitas Harapan</t>
  </si>
  <si>
    <t>Nilai Harapan</t>
  </si>
  <si>
    <t>Nilai Sekarang</t>
  </si>
  <si>
    <t>roma</t>
  </si>
  <si>
    <t>Dani pratama putri</t>
  </si>
  <si>
    <t>Rahadina hansa putri</t>
  </si>
  <si>
    <t>Sulistyono</t>
  </si>
  <si>
    <t>Arum FK</t>
  </si>
  <si>
    <t>Heriati</t>
  </si>
  <si>
    <t>Anisa</t>
  </si>
  <si>
    <t>Safira</t>
  </si>
  <si>
    <t>Ika hayu hardiyanti</t>
  </si>
  <si>
    <t>BAGOES RESPATY</t>
  </si>
  <si>
    <t>Barida</t>
  </si>
  <si>
    <t>Sariasih</t>
  </si>
  <si>
    <t>Nana</t>
  </si>
  <si>
    <t>Hilya</t>
  </si>
  <si>
    <t>Oktorina</t>
  </si>
  <si>
    <t>Dwi sulaksono</t>
  </si>
  <si>
    <t>Septi A.</t>
  </si>
  <si>
    <t>Retno Singga Dewi</t>
  </si>
  <si>
    <t>Abd Fattah Saputra</t>
  </si>
  <si>
    <t>Mawaddah</t>
  </si>
  <si>
    <t>rabiatul adawiah</t>
  </si>
  <si>
    <t>Regi</t>
  </si>
  <si>
    <t>IRVI</t>
  </si>
  <si>
    <t>Nurul Fidiyah</t>
  </si>
  <si>
    <t>EnEn</t>
  </si>
  <si>
    <t>Ani</t>
  </si>
  <si>
    <t>Risma A.M</t>
  </si>
  <si>
    <t>Hary</t>
  </si>
  <si>
    <t>Setiana Maya Habsari</t>
  </si>
  <si>
    <t>pertanyaan 15</t>
  </si>
  <si>
    <t>pertanyaan 16</t>
  </si>
  <si>
    <t>pertanyaan 17</t>
  </si>
  <si>
    <t>pertanyaan 18</t>
  </si>
  <si>
    <t>pertanyaan 19</t>
  </si>
  <si>
    <t>pertanyaan 20</t>
  </si>
  <si>
    <t>Kategori</t>
  </si>
  <si>
    <t>Soal</t>
  </si>
  <si>
    <t>Managed IT-Related Business Risk (DSS01)</t>
  </si>
  <si>
    <t>Aplikasi EPKH sering mengalami down saat anda mengaksesnya</t>
  </si>
  <si>
    <t>Delivery of IT Service in Line With Business Requirements</t>
  </si>
  <si>
    <t>Apakah aplikasi EPKH telah sesuai dengan proses kerja PKH</t>
  </si>
  <si>
    <t>Optimisation of IT Assets, Resources and Capabilities</t>
  </si>
  <si>
    <t>Apakah aplikasi EPKH sudah mengalami peningkatan performa dari sebelumnya untuk menunjang kinerja pendamping</t>
  </si>
  <si>
    <t>Aplikasi EPKH secara berkala dilakukan evalusi sistem terhadap performa dari layanan</t>
  </si>
  <si>
    <t>Manage Outsourced IT Services</t>
  </si>
  <si>
    <t>Layanan internet (koneksi SIKS) yang disediakan dari Kemensos mendukung kinerja aplikasi EPKH</t>
  </si>
  <si>
    <t>Monitor IT Infrastructure</t>
  </si>
  <si>
    <t>Aplikasi EPKH memudahkan dalam pengelolahan dari Riwayat pemutakhiran data</t>
  </si>
  <si>
    <t>Aplikasi EPKH memudahkan dalam evaluasi jika ada kesalahan pada data</t>
  </si>
  <si>
    <t>Manage the Environment</t>
  </si>
  <si>
    <t>Perangkat jaringan untuk koneksi SIKS sudah memiliki keamanan ketika terjadi suatu bencana (Kebakaran, Banjir dll)</t>
  </si>
  <si>
    <t>Server dari aplikasi EPKH diletakkan dikantor pusat Kemensos untu memudahkan dalam maintenance</t>
  </si>
  <si>
    <t>Maintenance aplikasi EPKH dari tim APD Kemensos membantu peningkatan dari kinerja aplikasi</t>
  </si>
  <si>
    <t>Availability of Rliable and Useful Information for Decision Making (DSS03)</t>
  </si>
  <si>
    <t>Aplikasi EPKH dapat memberikan informasi lengkap terkait data penerima Bantuan Sosial PKH</t>
  </si>
  <si>
    <t>Informasi yang disediakan aplikasi EPKH dapat membantu pengambilan keputusan sebuah kasus dalam Bisnis proses PKH</t>
  </si>
  <si>
    <t>Aplikasi EPKH dapat diakses dengan baik meggunakan perangkat selain PC/Laptop</t>
  </si>
  <si>
    <t>Aplikasi EPKH dapat diakses kapanpun dan dimanapun</t>
  </si>
  <si>
    <t>Aplikasi EPKH dapat digunakan secara maksimal ketika turun kelapangan</t>
  </si>
  <si>
    <t>Bandwith yang telah disediakan sudah cukup dalam mengakses aplikasi EPKH</t>
  </si>
  <si>
    <t>Aplikasi EPKH dapat mengakomodir jika terjadi kesalahan dari data</t>
  </si>
  <si>
    <t>Aplikasi EPKH mudah digunakan / user friendly saat pertama kali oleh SDM baru</t>
  </si>
  <si>
    <t>Aplikasi EPKH dapat memberikan informasi jika terdapat kesalahan saat proses input dari data</t>
  </si>
  <si>
    <t>Monitor and Evaluate IT Performance (MAE01)</t>
  </si>
  <si>
    <t>Tingkat kesadaran dari Direktorat Linjamsos Pusat baik dalam pemantauan dan evaluasi kinerja aplikasi EPKH</t>
  </si>
  <si>
    <t>APD pusat memiliki respon cepat dalam penerapan hasil evaluasi aplikasi EPKH</t>
  </si>
  <si>
    <t>Tools and Automation</t>
  </si>
  <si>
    <t>Aplikasi EPKH dapat digunakan untuk mengevaluasi kinerja SDM tanpa harus menggunakan tools / aplikasi lain</t>
  </si>
  <si>
    <t>Direktorat Linjamsos secara berkala memberikan pelatihan untuk pengembangan keterampilan dan keahlian SDM untuk mendukung pemantauan dan pengevaluasian kinerja aplikasi EPKH</t>
  </si>
  <si>
    <t>Monitor internal control (MEA 02.01)</t>
  </si>
  <si>
    <t>Direktorat Linjamsos secara berkala melakukan kegiatan pemantauan dan evaluasi pengendalian internal berdasarkan standar tata kelola organisasi serta kerangka kerja dan praktik dilapangan. Termasuk pemantauan dan evaluasi efisiensi dan efektivitas tinjauan pengawasan manajerial</t>
  </si>
  <si>
    <t>DSS01.03</t>
  </si>
  <si>
    <t>DSS01.05</t>
  </si>
  <si>
    <t>Manage network and  connectivity security.</t>
  </si>
  <si>
    <t>Establish a monitoring approach.</t>
  </si>
  <si>
    <t>MEA01.01</t>
  </si>
  <si>
    <t>MEA02.01</t>
  </si>
  <si>
    <t>Manage facilities</t>
  </si>
  <si>
    <t>DSS06.01</t>
  </si>
  <si>
    <t>DSS03.01</t>
  </si>
  <si>
    <t>DSS01.02</t>
  </si>
  <si>
    <t>DSS06.02</t>
  </si>
  <si>
    <t>DSS06.04</t>
  </si>
  <si>
    <t>DSS01.04</t>
  </si>
  <si>
    <t>DSS06.03</t>
  </si>
  <si>
    <t>DSS04.06</t>
  </si>
  <si>
    <t>DSS04.03</t>
  </si>
  <si>
    <t>DSS04.04</t>
  </si>
  <si>
    <t>DSS04.05</t>
  </si>
  <si>
    <t>MEA01.04</t>
  </si>
  <si>
    <t>DSS03.04</t>
  </si>
  <si>
    <t>DSS03.03</t>
  </si>
  <si>
    <t>DS06.01</t>
  </si>
  <si>
    <t>NN</t>
  </si>
  <si>
    <t>PROSES</t>
  </si>
  <si>
    <t>vv</t>
  </si>
  <si>
    <t>bb</t>
  </si>
  <si>
    <t>DSS01.01 Melakukan prosedur operasional</t>
  </si>
  <si>
    <t>DSS01.02 Mengelola layanan TI yang dialihdayakan</t>
  </si>
  <si>
    <t>DSS01.03 Memantau infrastruktur TI</t>
  </si>
  <si>
    <t>DSS01.04 Mengelola lingkungan</t>
  </si>
  <si>
    <t>DSS01.05 Mengelola fasilitas</t>
  </si>
  <si>
    <t>Current Capability Level</t>
  </si>
  <si>
    <t>03 Mengelola masalah.</t>
  </si>
  <si>
    <t>DSS03.01 Mengidentifikasi dan mengklasifikasikan masalah</t>
  </si>
  <si>
    <t>DSS03.02 Menyelidiki dan mendiagnosis masalah.</t>
  </si>
  <si>
    <t>DSS03.03 Meningkatkan kesalahan yang diketahui</t>
  </si>
  <si>
    <t>DSS03.04 Mengatasi dan menutup masalah</t>
  </si>
  <si>
    <t>DSS03.05 Lakukan manajemen masalah secara proaktif.</t>
  </si>
  <si>
    <t>TOTAL RATA-RATA</t>
  </si>
  <si>
    <t>04 Mengelola kontinuitas.</t>
  </si>
  <si>
    <t>DSS04.01 Mendefinisikan kebijakan, tujuan dan ruang lingkup bisnis yang berkelanjutan</t>
  </si>
  <si>
    <t>DSS04.02 Menjaga strategi kontinuitas</t>
  </si>
  <si>
    <t>DSS04.03 Mengembangkan dan menerapkan respons kelangsungan bisnis.</t>
  </si>
  <si>
    <t>DSS04.04 Latihan, uji dan kaji ulang BCP.</t>
  </si>
  <si>
    <t>DSS04.05 Meninjau, memelihara dan meningkatkan rencana kesinambungan.</t>
  </si>
  <si>
    <t>DSS04.06 Melakukan pelatihan rencana kesinambungan</t>
  </si>
  <si>
    <t>06 Mengelola kendali proses bisnis.</t>
  </si>
  <si>
    <t>DSS06.02 Mengontrol pemrosesan informasi.</t>
  </si>
  <si>
    <t>DSS06.03 Mengelola peran, tanggung jawab, hak akses dan tingkat otoritas.</t>
  </si>
  <si>
    <t>DSS06.04 Mengelola kesalahan dan pengecualian</t>
  </si>
  <si>
    <t>DSS06.05 Memastikan keterlacakan peristiwa informasi dan akuntabilitas</t>
  </si>
  <si>
    <t>DSS06.06 Mengamankan aset informasi.</t>
  </si>
  <si>
    <t>DSS06.01 Menyelaraskan aktivitas pengendalian yang tertanam dalam proses bisnis dengan tujuan perusahaan</t>
  </si>
  <si>
    <t>MEA</t>
  </si>
  <si>
    <t>01 Memantau, mengevaluasi dan menilai kinerja dan kesesuaian.</t>
  </si>
  <si>
    <t>MEA01.01 Menetapkan pendekatan pemantauan.</t>
  </si>
  <si>
    <t>MEA01.02 Tetapkan target kinerja dan kesesuaian.</t>
  </si>
  <si>
    <t>MEA01.03 Mengumpulkan dan memproses data kinerja dan kesesuaian.</t>
  </si>
  <si>
    <t>MEA01.04 Menganalisis dan melaporkan kinerja</t>
  </si>
  <si>
    <t>MEA01.05 Memastikan penerapan tindakan korektif.</t>
  </si>
  <si>
    <t>02 Memantau, mengevaluasi dan menilai sistem pengendalian internal.</t>
  </si>
  <si>
    <t>MEA02.01 Memantau pengendalian internal</t>
  </si>
  <si>
    <t>MEA02.03 Lakukan penilaian diri kontrol</t>
  </si>
  <si>
    <t>MEA02.04 Identifikasi dan laporkan kekurangan pengendalian.</t>
  </si>
  <si>
    <t>MEA02.05 Pastikan bahwa penyedia jaminan independen dan berkualitas.</t>
  </si>
  <si>
    <t>MEA02.06 Merencanakan inisiatif jaminan</t>
  </si>
  <si>
    <t>MEA02.07 Prakarsa jaminan ruang lingkup</t>
  </si>
  <si>
    <t>MEA02.08 Jalankan inisiatif jaminan</t>
  </si>
  <si>
    <t>MEA02.02</t>
  </si>
  <si>
    <t>MEA02.02 Meninjau efektivitas pengendalian proses bisnis.</t>
  </si>
  <si>
    <t>Expected Capability</t>
  </si>
  <si>
    <t>nn</t>
  </si>
  <si>
    <t>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</si>
</sst>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7" x14ac:knownFonts="1">
    <font>
      <sz val="11"/>
      <color theme="1"/>
      <name val="Calibri"/>
      <family val="2"/>
      <scheme val="minor"/>
    </font>
    <font>
      <b/>
      <sz val="12"/>
      <color theme="1"/>
      <name val="Times New Roman"/>
      <family val="1"/>
    </font>
    <font>
      <sz val="12"/>
      <color theme="1"/>
      <name val="Times New Roman"/>
      <family val="1"/>
    </font>
    <font>
      <sz val="11"/>
      <color theme="1"/>
      <name val="Calibri"/>
      <family val="2"/>
      <scheme val="minor"/>
    </font>
    <font>
      <sz val="11"/>
      <color rgb="FFFF0000"/>
      <name val="Calibri"/>
      <family val="2"/>
      <scheme val="minor"/>
    </font>
    <font>
      <sz val="8"/>
      <name val="Calibri"/>
      <family val="2"/>
      <scheme val="minor"/>
    </font>
    <font>
      <b/>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50"/>
        <bgColor indexed="64"/>
      </patternFill>
    </fill>
    <fill>
      <patternFill patternType="solid">
        <fgColor rgb="FF00B0F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s>
  <cellStyleXfs count="2">
    <xf numFmtId="0" fontId="0" fillId="0" borderId="0"/>
    <xf numFmtId="9" fontId="3" fillId="0" borderId="0" applyFont="0" applyFill="0" applyBorder="0" applyAlignment="0" applyProtection="0"/>
  </cellStyleXfs>
  <cellXfs count="68">
    <xf numFmtId="0" fontId="0" fillId="0" borderId="0" xfId="0"/>
    <xf numFmtId="0" fontId="1" fillId="0" borderId="4" xfId="0" applyFont="1" applyBorder="1" applyAlignment="1">
      <alignment horizontal="center" vertical="center" wrapText="1"/>
    </xf>
    <xf numFmtId="0" fontId="0" fillId="0" borderId="7" xfId="0" applyBorder="1"/>
    <xf numFmtId="164" fontId="2" fillId="0" borderId="4" xfId="0" applyNumberFormat="1" applyFont="1" applyBorder="1" applyAlignment="1">
      <alignment horizontal="center" vertical="center" wrapText="1"/>
    </xf>
    <xf numFmtId="2" fontId="0" fillId="0" borderId="0" xfId="0" applyNumberFormat="1"/>
    <xf numFmtId="164" fontId="0" fillId="0" borderId="7" xfId="0" applyNumberFormat="1" applyBorder="1"/>
    <xf numFmtId="2" fontId="0" fillId="2" borderId="7" xfId="1" applyNumberFormat="1" applyFont="1" applyFill="1" applyBorder="1"/>
    <xf numFmtId="164" fontId="0" fillId="2" borderId="7" xfId="0" applyNumberFormat="1" applyFill="1" applyBorder="1"/>
    <xf numFmtId="0" fontId="2" fillId="3"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2" fillId="3" borderId="7" xfId="0" applyFont="1" applyFill="1" applyBorder="1" applyAlignment="1">
      <alignment horizontal="center" vertical="center" wrapText="1"/>
    </xf>
    <xf numFmtId="164" fontId="4" fillId="2" borderId="0" xfId="0" applyNumberFormat="1" applyFont="1" applyFill="1"/>
    <xf numFmtId="2" fontId="0" fillId="2" borderId="0" xfId="0" applyNumberFormat="1" applyFill="1"/>
    <xf numFmtId="0" fontId="0" fillId="3" borderId="7" xfId="0" applyFill="1" applyBorder="1"/>
    <xf numFmtId="0" fontId="0" fillId="2" borderId="0" xfId="0" applyFill="1"/>
    <xf numFmtId="0" fontId="0" fillId="0" borderId="0" xfId="0" applyAlignment="1">
      <alignment horizontal="center"/>
    </xf>
    <xf numFmtId="0" fontId="1" fillId="0" borderId="4" xfId="0" applyFont="1" applyBorder="1" applyAlignment="1">
      <alignment horizontal="center" vertical="center" wrapText="1"/>
    </xf>
    <xf numFmtId="0" fontId="0" fillId="4" borderId="0" xfId="0" applyFill="1"/>
    <xf numFmtId="0" fontId="0" fillId="5" borderId="0" xfId="0" applyFill="1"/>
    <xf numFmtId="0" fontId="0" fillId="6" borderId="0" xfId="0" applyFill="1"/>
    <xf numFmtId="0" fontId="0" fillId="7" borderId="0" xfId="0" applyFill="1"/>
    <xf numFmtId="0" fontId="0" fillId="0" borderId="0" xfId="0" applyAlignment="1">
      <alignment wrapText="1"/>
    </xf>
    <xf numFmtId="0" fontId="0" fillId="0" borderId="0" xfId="0" applyFill="1" applyAlignment="1">
      <alignment wrapText="1"/>
    </xf>
    <xf numFmtId="0" fontId="0" fillId="0" borderId="0" xfId="0" applyFill="1"/>
    <xf numFmtId="0" fontId="0" fillId="4" borderId="0" xfId="0" applyFill="1" applyAlignment="1">
      <alignment horizontal="center"/>
    </xf>
    <xf numFmtId="0" fontId="0" fillId="8" borderId="0" xfId="0" applyFill="1"/>
    <xf numFmtId="0" fontId="0" fillId="0" borderId="0" xfId="0" applyFill="1" applyAlignment="1"/>
    <xf numFmtId="0" fontId="0" fillId="0" borderId="0" xfId="0" applyAlignment="1"/>
    <xf numFmtId="0" fontId="0" fillId="4" borderId="0" xfId="0" applyFill="1" applyAlignment="1"/>
    <xf numFmtId="0" fontId="0" fillId="6" borderId="0" xfId="0" applyFill="1" applyAlignment="1"/>
    <xf numFmtId="0" fontId="0" fillId="7" borderId="0" xfId="0" applyFill="1" applyAlignment="1"/>
    <xf numFmtId="0" fontId="0" fillId="8" borderId="0" xfId="0" applyFill="1" applyAlignment="1"/>
    <xf numFmtId="0" fontId="0" fillId="5" borderId="0" xfId="0" applyFill="1" applyAlignment="1"/>
    <xf numFmtId="0" fontId="0" fillId="2" borderId="0" xfId="0" applyFill="1" applyAlignment="1"/>
    <xf numFmtId="0" fontId="0" fillId="0" borderId="7" xfId="0" applyBorder="1" applyAlignment="1"/>
    <xf numFmtId="0" fontId="0" fillId="4" borderId="0" xfId="0" applyFill="1" applyAlignment="1">
      <alignment horizontal="left"/>
    </xf>
    <xf numFmtId="0" fontId="4" fillId="0" borderId="0" xfId="0" applyFont="1"/>
    <xf numFmtId="0" fontId="0" fillId="2" borderId="7" xfId="0" applyFill="1" applyBorder="1" applyAlignment="1"/>
    <xf numFmtId="0" fontId="0" fillId="2" borderId="7" xfId="0" applyFill="1" applyBorder="1"/>
    <xf numFmtId="0" fontId="6" fillId="0" borderId="0" xfId="0" applyFont="1"/>
    <xf numFmtId="165" fontId="0" fillId="0" borderId="0" xfId="0" applyNumberFormat="1"/>
    <xf numFmtId="1" fontId="0" fillId="2" borderId="7" xfId="0" applyNumberFormat="1" applyFill="1" applyBorder="1"/>
    <xf numFmtId="2" fontId="6" fillId="0" borderId="0" xfId="0" applyNumberFormat="1" applyFont="1"/>
    <xf numFmtId="0" fontId="0" fillId="6" borderId="7" xfId="0" applyFill="1" applyBorder="1" applyAlignment="1"/>
    <xf numFmtId="0" fontId="0" fillId="6" borderId="7" xfId="0" applyFill="1" applyBorder="1"/>
    <xf numFmtId="0" fontId="0" fillId="4" borderId="7" xfId="0" applyFill="1" applyBorder="1" applyAlignment="1"/>
    <xf numFmtId="0" fontId="0" fillId="4" borderId="7" xfId="0" applyFill="1" applyBorder="1"/>
    <xf numFmtId="0" fontId="1" fillId="3" borderId="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2" borderId="7" xfId="0" applyFill="1" applyBorder="1" applyAlignment="1">
      <alignment horizontal="center"/>
    </xf>
    <xf numFmtId="0" fontId="1" fillId="3" borderId="8" xfId="0" applyFont="1" applyFill="1" applyBorder="1" applyAlignment="1">
      <alignment horizontal="center" vertical="center" wrapText="1"/>
    </xf>
    <xf numFmtId="0" fontId="4" fillId="2" borderId="10" xfId="0" applyFont="1" applyFill="1" applyBorder="1" applyAlignment="1">
      <alignment horizontal="center"/>
    </xf>
    <xf numFmtId="0" fontId="4" fillId="2" borderId="0" xfId="0" applyFont="1" applyFill="1" applyAlignment="1">
      <alignment horizontal="center"/>
    </xf>
    <xf numFmtId="0" fontId="0" fillId="2" borderId="10" xfId="0" applyFill="1" applyBorder="1" applyAlignment="1">
      <alignment horizontal="center"/>
    </xf>
    <xf numFmtId="0" fontId="0" fillId="0" borderId="0" xfId="0" applyAlignment="1">
      <alignment horizontal="center"/>
    </xf>
    <xf numFmtId="0" fontId="0" fillId="0" borderId="7"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
  <sheetViews>
    <sheetView zoomScale="85" zoomScaleNormal="85" workbookViewId="0">
      <selection activeCell="D3" sqref="D3:I3"/>
    </sheetView>
  </sheetViews>
  <sheetFormatPr defaultRowHeight="15" x14ac:dyDescent="0.25"/>
  <cols>
    <col min="1" max="1" width="6.7109375" customWidth="1"/>
    <col min="2" max="2" width="30.85546875" customWidth="1"/>
    <col min="3" max="3" width="14.28515625" customWidth="1"/>
    <col min="14" max="14" width="21.28515625" customWidth="1"/>
    <col min="15" max="15" width="10.85546875" customWidth="1"/>
  </cols>
  <sheetData>
    <row r="1" spans="1:21" ht="16.5" customHeight="1" thickBot="1" x14ac:dyDescent="0.3">
      <c r="A1" s="59" t="s">
        <v>0</v>
      </c>
      <c r="B1" s="59" t="s">
        <v>2</v>
      </c>
      <c r="C1" s="59" t="s">
        <v>3</v>
      </c>
      <c r="D1" s="56" t="s">
        <v>22</v>
      </c>
      <c r="E1" s="57"/>
      <c r="F1" s="57"/>
      <c r="G1" s="57"/>
      <c r="H1" s="57"/>
      <c r="I1" s="58"/>
      <c r="M1" s="47" t="s">
        <v>0</v>
      </c>
      <c r="N1" s="47" t="s">
        <v>2</v>
      </c>
      <c r="O1" s="47" t="s">
        <v>3</v>
      </c>
      <c r="P1" s="47" t="s">
        <v>22</v>
      </c>
      <c r="Q1" s="47"/>
      <c r="R1" s="47"/>
      <c r="S1" s="47"/>
      <c r="T1" s="47"/>
      <c r="U1" s="47"/>
    </row>
    <row r="2" spans="1:21" ht="16.5" thickBot="1" x14ac:dyDescent="0.3">
      <c r="A2" s="60"/>
      <c r="B2" s="62"/>
      <c r="C2" s="60"/>
      <c r="D2" s="8">
        <v>0</v>
      </c>
      <c r="E2" s="8">
        <v>1</v>
      </c>
      <c r="F2" s="8">
        <v>2</v>
      </c>
      <c r="G2" s="8">
        <v>3</v>
      </c>
      <c r="H2" s="8">
        <v>4</v>
      </c>
      <c r="I2" s="8">
        <v>5</v>
      </c>
      <c r="M2" s="47"/>
      <c r="N2" s="47"/>
      <c r="O2" s="47"/>
      <c r="P2" s="10">
        <v>0</v>
      </c>
      <c r="Q2" s="10">
        <v>1</v>
      </c>
      <c r="R2" s="10">
        <v>2</v>
      </c>
      <c r="S2" s="10">
        <v>3</v>
      </c>
      <c r="T2" s="10">
        <v>4</v>
      </c>
      <c r="U2" s="10">
        <v>5</v>
      </c>
    </row>
    <row r="3" spans="1:21" ht="30.75" customHeight="1" thickBot="1" x14ac:dyDescent="0.3">
      <c r="A3" s="52">
        <v>1</v>
      </c>
      <c r="B3" s="54" t="s">
        <v>74</v>
      </c>
      <c r="C3" s="1" t="s">
        <v>4</v>
      </c>
      <c r="D3" s="3">
        <v>3.3333333333333335</v>
      </c>
      <c r="E3" s="3">
        <v>16.666666666666664</v>
      </c>
      <c r="F3" s="3">
        <v>40</v>
      </c>
      <c r="G3" s="3">
        <v>23.333333333333332</v>
      </c>
      <c r="H3" s="3">
        <v>16.666666666666664</v>
      </c>
      <c r="I3" s="3">
        <v>0</v>
      </c>
      <c r="M3" s="48">
        <v>1</v>
      </c>
      <c r="N3" s="50" t="s">
        <v>100</v>
      </c>
      <c r="O3" s="9" t="s">
        <v>4</v>
      </c>
      <c r="P3" s="5">
        <v>0</v>
      </c>
      <c r="Q3" s="5">
        <v>0</v>
      </c>
      <c r="R3" s="5">
        <v>13.333333333333334</v>
      </c>
      <c r="S3" s="5">
        <v>13.333333333333334</v>
      </c>
      <c r="T3" s="5">
        <v>56.666666666666664</v>
      </c>
      <c r="U3" s="5">
        <v>16.666666666666664</v>
      </c>
    </row>
    <row r="4" spans="1:21" ht="30.75" customHeight="1" thickBot="1" x14ac:dyDescent="0.3">
      <c r="A4" s="53"/>
      <c r="B4" s="55"/>
      <c r="C4" s="1" t="s">
        <v>1</v>
      </c>
      <c r="D4" s="3"/>
      <c r="E4" s="3"/>
      <c r="F4" s="3"/>
      <c r="G4" s="3"/>
      <c r="H4" s="3"/>
      <c r="I4" s="3"/>
      <c r="M4" s="49"/>
      <c r="N4" s="51"/>
      <c r="O4" s="9" t="s">
        <v>1</v>
      </c>
      <c r="P4" s="5">
        <v>0</v>
      </c>
      <c r="Q4" s="5">
        <v>0</v>
      </c>
      <c r="R4" s="5">
        <v>6.666666666666667</v>
      </c>
      <c r="S4" s="5">
        <v>6.666666666666667</v>
      </c>
      <c r="T4" s="5">
        <v>63.333333333333329</v>
      </c>
      <c r="U4" s="5">
        <v>23.333333333333332</v>
      </c>
    </row>
    <row r="5" spans="1:21" ht="30.75" customHeight="1" thickBot="1" x14ac:dyDescent="0.3">
      <c r="A5" s="52">
        <v>2</v>
      </c>
      <c r="B5" s="54" t="s">
        <v>76</v>
      </c>
      <c r="C5" s="1" t="s">
        <v>4</v>
      </c>
      <c r="D5" s="3">
        <v>0</v>
      </c>
      <c r="E5" s="3">
        <v>0</v>
      </c>
      <c r="F5" s="3">
        <v>0</v>
      </c>
      <c r="G5" s="3">
        <v>13.333333333333334</v>
      </c>
      <c r="H5" s="3">
        <v>80</v>
      </c>
      <c r="I5" s="3">
        <v>6.666666666666667</v>
      </c>
      <c r="M5" s="48">
        <v>2</v>
      </c>
      <c r="N5" s="48" t="s">
        <v>101</v>
      </c>
      <c r="O5" s="9" t="s">
        <v>4</v>
      </c>
      <c r="P5" s="5">
        <v>0</v>
      </c>
      <c r="Q5" s="5">
        <v>3.3333333333333335</v>
      </c>
      <c r="R5" s="5">
        <v>6.666666666666667</v>
      </c>
      <c r="S5" s="5">
        <v>13.333333333333334</v>
      </c>
      <c r="T5" s="5">
        <v>63.333333333333329</v>
      </c>
      <c r="U5" s="5">
        <v>13.333333333333334</v>
      </c>
    </row>
    <row r="6" spans="1:21" ht="30.75" customHeight="1" thickBot="1" x14ac:dyDescent="0.3">
      <c r="A6" s="53"/>
      <c r="B6" s="55"/>
      <c r="C6" s="1" t="s">
        <v>1</v>
      </c>
      <c r="D6" s="3"/>
      <c r="E6" s="3"/>
      <c r="F6" s="3"/>
      <c r="G6" s="3"/>
      <c r="H6" s="3"/>
      <c r="I6" s="3"/>
      <c r="M6" s="49"/>
      <c r="N6" s="49"/>
      <c r="O6" s="9" t="s">
        <v>1</v>
      </c>
      <c r="P6" s="5">
        <v>0</v>
      </c>
      <c r="Q6" s="5">
        <v>0</v>
      </c>
      <c r="R6" s="5">
        <v>10</v>
      </c>
      <c r="S6" s="5">
        <v>6.666666666666667</v>
      </c>
      <c r="T6" s="5">
        <v>63.333333333333329</v>
      </c>
      <c r="U6" s="5">
        <v>20</v>
      </c>
    </row>
    <row r="7" spans="1:21" ht="30.75" customHeight="1" thickBot="1" x14ac:dyDescent="0.3">
      <c r="A7" s="52">
        <v>3</v>
      </c>
      <c r="B7" s="54" t="s">
        <v>78</v>
      </c>
      <c r="C7" s="1" t="s">
        <v>4</v>
      </c>
      <c r="D7" s="3">
        <v>0</v>
      </c>
      <c r="E7" s="3">
        <v>0</v>
      </c>
      <c r="F7" s="3">
        <v>0</v>
      </c>
      <c r="G7" s="3">
        <v>6.666666666666667</v>
      </c>
      <c r="H7" s="3">
        <v>76.666666666666671</v>
      </c>
      <c r="I7" s="3">
        <v>16.666666666666664</v>
      </c>
      <c r="M7" s="48">
        <v>3</v>
      </c>
      <c r="N7" s="48" t="s">
        <v>103</v>
      </c>
      <c r="O7" s="9" t="s">
        <v>4</v>
      </c>
      <c r="P7" s="5">
        <v>0</v>
      </c>
      <c r="Q7" s="5">
        <v>3.3333333333333335</v>
      </c>
      <c r="R7" s="5">
        <v>3.3333333333333335</v>
      </c>
      <c r="S7" s="5">
        <v>20</v>
      </c>
      <c r="T7" s="5">
        <v>56.666666666666664</v>
      </c>
      <c r="U7" s="5">
        <v>16.666666666666664</v>
      </c>
    </row>
    <row r="8" spans="1:21" ht="30.75" customHeight="1" thickBot="1" x14ac:dyDescent="0.3">
      <c r="A8" s="53"/>
      <c r="B8" s="55"/>
      <c r="C8" s="1" t="s">
        <v>1</v>
      </c>
      <c r="D8" s="3"/>
      <c r="E8" s="3"/>
      <c r="F8" s="3"/>
      <c r="G8" s="3"/>
      <c r="H8" s="3"/>
      <c r="I8" s="3"/>
      <c r="M8" s="49"/>
      <c r="N8" s="49"/>
      <c r="O8" s="9" t="s">
        <v>1</v>
      </c>
      <c r="P8" s="5">
        <v>0</v>
      </c>
      <c r="Q8" s="5">
        <v>0</v>
      </c>
      <c r="R8" s="5">
        <v>6.666666666666667</v>
      </c>
      <c r="S8" s="5">
        <v>6.666666666666667</v>
      </c>
      <c r="T8" s="5">
        <v>66.666666666666657</v>
      </c>
      <c r="U8" s="5">
        <v>20</v>
      </c>
    </row>
    <row r="9" spans="1:21" ht="30.75" customHeight="1" thickBot="1" x14ac:dyDescent="0.3">
      <c r="A9" s="52">
        <v>4</v>
      </c>
      <c r="B9" s="54" t="s">
        <v>79</v>
      </c>
      <c r="C9" s="1" t="s">
        <v>4</v>
      </c>
      <c r="D9" s="3">
        <v>0</v>
      </c>
      <c r="E9" s="3">
        <v>10</v>
      </c>
      <c r="F9" s="3">
        <v>0</v>
      </c>
      <c r="G9" s="3">
        <v>6.666666666666667</v>
      </c>
      <c r="H9" s="3">
        <v>76.666666666666671</v>
      </c>
      <c r="I9" s="3">
        <v>6.666666666666667</v>
      </c>
      <c r="M9" s="48">
        <v>4</v>
      </c>
      <c r="N9" s="48" t="s">
        <v>104</v>
      </c>
      <c r="O9" s="9" t="s">
        <v>4</v>
      </c>
      <c r="P9" s="5">
        <v>0</v>
      </c>
      <c r="Q9" s="5">
        <v>3.3333333333333335</v>
      </c>
      <c r="R9" s="5">
        <v>3.3333333333333335</v>
      </c>
      <c r="S9" s="5">
        <v>20</v>
      </c>
      <c r="T9" s="5">
        <v>56.666666666666664</v>
      </c>
      <c r="U9" s="5">
        <v>16.666666666666664</v>
      </c>
    </row>
    <row r="10" spans="1:21" ht="30.75" customHeight="1" thickBot="1" x14ac:dyDescent="0.3">
      <c r="A10" s="53"/>
      <c r="B10" s="55"/>
      <c r="C10" s="1" t="s">
        <v>1</v>
      </c>
      <c r="D10" s="3"/>
      <c r="E10" s="3"/>
      <c r="F10" s="3"/>
      <c r="G10" s="3"/>
      <c r="H10" s="3"/>
      <c r="I10" s="3"/>
      <c r="M10" s="49"/>
      <c r="N10" s="49"/>
      <c r="O10" s="9" t="s">
        <v>1</v>
      </c>
      <c r="P10" s="5">
        <v>0</v>
      </c>
      <c r="Q10" s="5">
        <v>0</v>
      </c>
      <c r="R10" s="5">
        <v>6.666666666666667</v>
      </c>
      <c r="S10" s="5">
        <v>6.666666666666667</v>
      </c>
      <c r="T10" s="5">
        <v>66.666666666666657</v>
      </c>
      <c r="U10" s="5">
        <v>20</v>
      </c>
    </row>
    <row r="11" spans="1:21" ht="30.75" customHeight="1" thickBot="1" x14ac:dyDescent="0.3">
      <c r="A11" s="52">
        <v>5</v>
      </c>
      <c r="B11" s="54" t="s">
        <v>81</v>
      </c>
      <c r="C11" s="1" t="s">
        <v>4</v>
      </c>
      <c r="D11" s="3">
        <v>0</v>
      </c>
      <c r="E11" s="3">
        <v>13.333333333333334</v>
      </c>
      <c r="F11" s="3">
        <v>6.666666666666667</v>
      </c>
      <c r="G11" s="3">
        <v>13.333333333333334</v>
      </c>
      <c r="H11" s="3">
        <v>60</v>
      </c>
      <c r="I11" s="3">
        <v>6.666666666666667</v>
      </c>
      <c r="M11" s="48">
        <v>5</v>
      </c>
      <c r="N11" s="48" t="s">
        <v>106</v>
      </c>
      <c r="O11" s="9" t="s">
        <v>4</v>
      </c>
      <c r="P11" s="5">
        <v>0</v>
      </c>
      <c r="Q11" s="5">
        <v>3.3333333333333335</v>
      </c>
      <c r="R11" s="5">
        <v>3.3333333333333335</v>
      </c>
      <c r="S11" s="5">
        <v>20</v>
      </c>
      <c r="T11" s="5">
        <v>56.666666666666664</v>
      </c>
      <c r="U11" s="5">
        <v>16.666666666666664</v>
      </c>
    </row>
    <row r="12" spans="1:21" ht="30.75" customHeight="1" thickBot="1" x14ac:dyDescent="0.3">
      <c r="A12" s="53"/>
      <c r="B12" s="55"/>
      <c r="C12" s="1" t="s">
        <v>1</v>
      </c>
      <c r="D12" s="3"/>
      <c r="E12" s="3"/>
      <c r="F12" s="3"/>
      <c r="G12" s="3"/>
      <c r="H12" s="3"/>
      <c r="I12" s="3"/>
      <c r="M12" s="49"/>
      <c r="N12" s="49"/>
      <c r="O12" s="9" t="s">
        <v>1</v>
      </c>
      <c r="P12" s="5">
        <v>0</v>
      </c>
      <c r="Q12" s="5">
        <v>0</v>
      </c>
      <c r="R12" s="5">
        <v>6.666666666666667</v>
      </c>
      <c r="S12" s="5">
        <v>6.666666666666667</v>
      </c>
      <c r="T12" s="5">
        <v>66.666666666666657</v>
      </c>
      <c r="U12" s="5">
        <v>20</v>
      </c>
    </row>
    <row r="13" spans="1:21" ht="30.75" customHeight="1" thickBot="1" x14ac:dyDescent="0.3">
      <c r="A13" s="52">
        <v>6</v>
      </c>
      <c r="B13" s="54" t="s">
        <v>83</v>
      </c>
      <c r="C13" s="1" t="s">
        <v>4</v>
      </c>
      <c r="D13" s="3">
        <v>0</v>
      </c>
      <c r="E13" s="3">
        <v>0</v>
      </c>
      <c r="F13" s="3">
        <v>6.666666666666667</v>
      </c>
      <c r="G13" s="3">
        <v>10</v>
      </c>
      <c r="H13" s="3">
        <v>53.333333333333336</v>
      </c>
      <c r="I13" s="3">
        <v>30</v>
      </c>
    </row>
    <row r="14" spans="1:21" ht="30.75" customHeight="1" thickBot="1" x14ac:dyDescent="0.3">
      <c r="A14" s="53"/>
      <c r="B14" s="55"/>
      <c r="C14" s="1" t="s">
        <v>1</v>
      </c>
      <c r="D14" s="3"/>
      <c r="E14" s="3"/>
      <c r="F14" s="3"/>
      <c r="G14" s="3"/>
      <c r="H14" s="3"/>
      <c r="I14" s="3"/>
    </row>
    <row r="15" spans="1:21" ht="30.75" customHeight="1" thickBot="1" x14ac:dyDescent="0.3">
      <c r="A15" s="52">
        <v>7</v>
      </c>
      <c r="B15" s="54" t="s">
        <v>84</v>
      </c>
      <c r="C15" s="1" t="s">
        <v>4</v>
      </c>
      <c r="D15" s="3">
        <v>0</v>
      </c>
      <c r="E15" s="3">
        <v>0</v>
      </c>
      <c r="F15" s="3">
        <v>0</v>
      </c>
      <c r="G15" s="3">
        <v>23.333333333333332</v>
      </c>
      <c r="H15" s="3">
        <v>63.333333333333329</v>
      </c>
      <c r="I15" s="3">
        <v>13.333333333333334</v>
      </c>
      <c r="M15" s="63" t="s">
        <v>26</v>
      </c>
      <c r="N15" s="63"/>
      <c r="O15" s="63"/>
      <c r="P15" s="11">
        <f t="shared" ref="P15:U16" si="0">(P3+P5+P7)/3</f>
        <v>0</v>
      </c>
      <c r="Q15" s="11">
        <f t="shared" si="0"/>
        <v>2.2222222222222223</v>
      </c>
      <c r="R15" s="11">
        <f t="shared" si="0"/>
        <v>7.7777777777777777</v>
      </c>
      <c r="S15" s="11">
        <f t="shared" si="0"/>
        <v>15.555555555555557</v>
      </c>
      <c r="T15" s="11">
        <f t="shared" si="0"/>
        <v>58.888888888888886</v>
      </c>
      <c r="U15" s="11">
        <f t="shared" si="0"/>
        <v>15.555555555555555</v>
      </c>
    </row>
    <row r="16" spans="1:21" ht="30.75" customHeight="1" thickBot="1" x14ac:dyDescent="0.3">
      <c r="A16" s="53"/>
      <c r="B16" s="55"/>
      <c r="C16" s="1" t="s">
        <v>1</v>
      </c>
      <c r="D16" s="3"/>
      <c r="E16" s="3"/>
      <c r="F16" s="3"/>
      <c r="G16" s="3"/>
      <c r="H16" s="3"/>
      <c r="I16" s="3"/>
      <c r="M16" s="64" t="s">
        <v>24</v>
      </c>
      <c r="N16" s="64"/>
      <c r="O16" s="64"/>
      <c r="P16" s="11">
        <f t="shared" si="0"/>
        <v>0</v>
      </c>
      <c r="Q16" s="11">
        <f t="shared" si="0"/>
        <v>0</v>
      </c>
      <c r="R16" s="11">
        <f t="shared" si="0"/>
        <v>7.7777777777777786</v>
      </c>
      <c r="S16" s="11">
        <f t="shared" si="0"/>
        <v>6.666666666666667</v>
      </c>
      <c r="T16" s="11">
        <f t="shared" si="0"/>
        <v>64.444444444444443</v>
      </c>
      <c r="U16" s="11">
        <f t="shared" si="0"/>
        <v>21.111111111111111</v>
      </c>
    </row>
    <row r="17" spans="1:21" ht="30.75" customHeight="1" thickBot="1" x14ac:dyDescent="0.3">
      <c r="A17" s="52">
        <v>8</v>
      </c>
      <c r="B17" s="54" t="s">
        <v>86</v>
      </c>
      <c r="C17" s="1" t="s">
        <v>4</v>
      </c>
      <c r="D17" s="3">
        <v>0</v>
      </c>
      <c r="E17" s="3">
        <v>3.3333333333333335</v>
      </c>
      <c r="F17" s="3">
        <v>3.3333333333333335</v>
      </c>
      <c r="G17" s="3">
        <v>60</v>
      </c>
      <c r="H17" s="3">
        <v>33.333333333333329</v>
      </c>
      <c r="I17" s="3">
        <v>0</v>
      </c>
      <c r="M17" s="64" t="s">
        <v>27</v>
      </c>
      <c r="N17" s="64"/>
      <c r="O17" s="64"/>
      <c r="P17" s="11">
        <f t="shared" ref="P17:U17" si="1">P15-P16</f>
        <v>0</v>
      </c>
      <c r="Q17" s="11">
        <f t="shared" si="1"/>
        <v>2.2222222222222223</v>
      </c>
      <c r="R17" s="11">
        <f t="shared" si="1"/>
        <v>0</v>
      </c>
      <c r="S17" s="11">
        <f t="shared" si="1"/>
        <v>8.8888888888888893</v>
      </c>
      <c r="T17" s="11">
        <f t="shared" si="1"/>
        <v>-5.5555555555555571</v>
      </c>
      <c r="U17" s="11">
        <f t="shared" si="1"/>
        <v>-5.5555555555555554</v>
      </c>
    </row>
    <row r="18" spans="1:21" ht="30.75" customHeight="1" thickBot="1" x14ac:dyDescent="0.3">
      <c r="A18" s="53"/>
      <c r="B18" s="55"/>
      <c r="C18" s="1" t="s">
        <v>1</v>
      </c>
      <c r="D18" s="3"/>
      <c r="E18" s="3"/>
      <c r="F18" s="3"/>
      <c r="G18" s="3"/>
      <c r="H18" s="3"/>
      <c r="I18" s="3"/>
    </row>
    <row r="19" spans="1:21" ht="30.75" customHeight="1" thickBot="1" x14ac:dyDescent="0.3">
      <c r="A19" s="52">
        <v>9</v>
      </c>
      <c r="B19" s="54" t="s">
        <v>87</v>
      </c>
      <c r="C19" s="1" t="s">
        <v>4</v>
      </c>
      <c r="D19" s="3">
        <v>0</v>
      </c>
      <c r="E19" s="3">
        <v>0</v>
      </c>
      <c r="F19" s="3">
        <v>0</v>
      </c>
      <c r="G19" s="3">
        <v>43.333333333333336</v>
      </c>
      <c r="H19" s="3">
        <v>53.333333333333336</v>
      </c>
      <c r="I19" s="3">
        <v>3.3333333333333335</v>
      </c>
    </row>
    <row r="20" spans="1:21" ht="30.75" customHeight="1" thickBot="1" x14ac:dyDescent="0.3">
      <c r="A20" s="53"/>
      <c r="B20" s="55"/>
      <c r="C20" s="1" t="s">
        <v>1</v>
      </c>
      <c r="D20" s="3"/>
      <c r="E20" s="3"/>
      <c r="F20" s="3"/>
      <c r="G20" s="3"/>
      <c r="H20" s="3"/>
      <c r="I20" s="3"/>
    </row>
    <row r="21" spans="1:21" ht="30.75" customHeight="1" thickBot="1" x14ac:dyDescent="0.3">
      <c r="A21" s="52">
        <v>10</v>
      </c>
      <c r="B21" s="54" t="s">
        <v>88</v>
      </c>
      <c r="C21" s="1" t="s">
        <v>4</v>
      </c>
      <c r="D21" s="3">
        <v>0</v>
      </c>
      <c r="E21" s="3">
        <v>3.3333333333333335</v>
      </c>
      <c r="F21" s="3">
        <v>3.3333333333333335</v>
      </c>
      <c r="G21" s="3">
        <v>16.666666666666664</v>
      </c>
      <c r="H21" s="3">
        <v>66.666666666666657</v>
      </c>
      <c r="I21" s="3">
        <v>10</v>
      </c>
    </row>
    <row r="22" spans="1:21" ht="30.75" customHeight="1" thickBot="1" x14ac:dyDescent="0.3">
      <c r="A22" s="53"/>
      <c r="B22" s="55"/>
      <c r="C22" s="1" t="s">
        <v>1</v>
      </c>
      <c r="D22" s="3"/>
      <c r="E22" s="3"/>
      <c r="F22" s="3"/>
      <c r="G22" s="3"/>
      <c r="H22" s="3"/>
      <c r="I22" s="3"/>
    </row>
    <row r="23" spans="1:21" ht="30.75" customHeight="1" thickBot="1" x14ac:dyDescent="0.3">
      <c r="A23" s="52">
        <v>11</v>
      </c>
      <c r="B23" s="54" t="s">
        <v>90</v>
      </c>
      <c r="C23" s="1" t="s">
        <v>4</v>
      </c>
      <c r="D23" s="3">
        <v>0</v>
      </c>
      <c r="E23" s="3">
        <v>3.3333333333333335</v>
      </c>
      <c r="F23" s="3">
        <v>0</v>
      </c>
      <c r="G23" s="3">
        <v>23.333333333333332</v>
      </c>
      <c r="H23" s="3">
        <v>50</v>
      </c>
      <c r="I23" s="3">
        <v>23.333333333333332</v>
      </c>
    </row>
    <row r="24" spans="1:21" ht="30.75" customHeight="1" thickBot="1" x14ac:dyDescent="0.3">
      <c r="A24" s="53"/>
      <c r="B24" s="55"/>
      <c r="C24" s="1" t="s">
        <v>1</v>
      </c>
      <c r="D24" s="3"/>
      <c r="E24" s="3"/>
      <c r="F24" s="3"/>
      <c r="G24" s="3"/>
      <c r="H24" s="3"/>
      <c r="I24" s="3"/>
    </row>
    <row r="25" spans="1:21" ht="30.75" customHeight="1" thickBot="1" x14ac:dyDescent="0.3">
      <c r="A25" s="52">
        <v>12</v>
      </c>
      <c r="B25" s="54" t="s">
        <v>91</v>
      </c>
      <c r="C25" s="1" t="s">
        <v>4</v>
      </c>
      <c r="D25" s="3">
        <v>0</v>
      </c>
      <c r="E25" s="3">
        <v>0</v>
      </c>
      <c r="F25" s="3">
        <v>3.3333333333333335</v>
      </c>
      <c r="G25" s="3">
        <v>20</v>
      </c>
      <c r="H25" s="3">
        <v>66.666666666666657</v>
      </c>
      <c r="I25" s="3">
        <v>10</v>
      </c>
    </row>
    <row r="26" spans="1:21" ht="30.75" customHeight="1" thickBot="1" x14ac:dyDescent="0.3">
      <c r="A26" s="53"/>
      <c r="B26" s="55"/>
      <c r="C26" s="1" t="s">
        <v>1</v>
      </c>
      <c r="D26" s="3"/>
      <c r="E26" s="3"/>
      <c r="F26" s="3"/>
      <c r="G26" s="3"/>
      <c r="H26" s="3"/>
      <c r="I26" s="3"/>
    </row>
    <row r="27" spans="1:21" ht="30.75" customHeight="1" thickBot="1" x14ac:dyDescent="0.3">
      <c r="A27" s="52">
        <v>13</v>
      </c>
      <c r="B27" s="54" t="s">
        <v>92</v>
      </c>
      <c r="C27" s="1" t="s">
        <v>4</v>
      </c>
      <c r="D27" s="3">
        <v>0</v>
      </c>
      <c r="E27" s="3">
        <v>0</v>
      </c>
      <c r="F27" s="3">
        <v>0</v>
      </c>
      <c r="G27" s="3">
        <v>13.333333333333334</v>
      </c>
      <c r="H27" s="3">
        <v>60</v>
      </c>
      <c r="I27" s="3">
        <v>26.666666666666668</v>
      </c>
    </row>
    <row r="28" spans="1:21" ht="30.75" customHeight="1" thickBot="1" x14ac:dyDescent="0.3">
      <c r="A28" s="53"/>
      <c r="B28" s="55"/>
      <c r="C28" s="1" t="s">
        <v>1</v>
      </c>
      <c r="D28" s="3"/>
      <c r="E28" s="3"/>
      <c r="F28" s="3"/>
      <c r="G28" s="3"/>
      <c r="H28" s="3"/>
      <c r="I28" s="3"/>
    </row>
    <row r="29" spans="1:21" ht="30.75" customHeight="1" thickBot="1" x14ac:dyDescent="0.3">
      <c r="A29" s="52">
        <v>14</v>
      </c>
      <c r="B29" s="54" t="s">
        <v>93</v>
      </c>
      <c r="C29" s="1" t="s">
        <v>4</v>
      </c>
      <c r="D29" s="3">
        <v>0</v>
      </c>
      <c r="E29" s="3">
        <v>0</v>
      </c>
      <c r="F29" s="3">
        <v>0</v>
      </c>
      <c r="G29" s="3">
        <v>13.333333333333334</v>
      </c>
      <c r="H29" s="3">
        <v>53.333333333333336</v>
      </c>
      <c r="I29" s="3">
        <v>33.333333333333329</v>
      </c>
    </row>
    <row r="30" spans="1:21" ht="30.75" customHeight="1" thickBot="1" x14ac:dyDescent="0.3">
      <c r="A30" s="53"/>
      <c r="B30" s="55"/>
      <c r="C30" s="1" t="s">
        <v>1</v>
      </c>
      <c r="D30" s="3"/>
      <c r="E30" s="3"/>
      <c r="F30" s="3"/>
      <c r="G30" s="3"/>
      <c r="H30" s="3"/>
      <c r="I30" s="3"/>
    </row>
    <row r="31" spans="1:21" ht="30.75" customHeight="1" thickBot="1" x14ac:dyDescent="0.3">
      <c r="A31" s="52">
        <v>15</v>
      </c>
      <c r="B31" s="54" t="s">
        <v>94</v>
      </c>
      <c r="C31" s="16" t="s">
        <v>4</v>
      </c>
      <c r="D31" s="3">
        <v>0</v>
      </c>
      <c r="E31" s="3">
        <v>0</v>
      </c>
      <c r="F31" s="3">
        <v>0</v>
      </c>
      <c r="G31" s="3">
        <v>16.666666666666664</v>
      </c>
      <c r="H31" s="3">
        <v>66.666666666666657</v>
      </c>
      <c r="I31" s="3">
        <v>16.666666666666664</v>
      </c>
    </row>
    <row r="32" spans="1:21" ht="30.75" customHeight="1" thickBot="1" x14ac:dyDescent="0.3">
      <c r="A32" s="53"/>
      <c r="B32" s="55"/>
      <c r="C32" s="16" t="s">
        <v>1</v>
      </c>
      <c r="D32" s="3"/>
      <c r="E32" s="3"/>
      <c r="F32" s="3"/>
      <c r="G32" s="3"/>
      <c r="H32" s="3"/>
      <c r="I32" s="3"/>
    </row>
    <row r="33" spans="1:10" ht="30.75" customHeight="1" thickBot="1" x14ac:dyDescent="0.3">
      <c r="A33" s="52">
        <v>16</v>
      </c>
      <c r="B33" s="54" t="s">
        <v>95</v>
      </c>
      <c r="C33" s="16" t="s">
        <v>4</v>
      </c>
      <c r="D33" s="3">
        <v>0</v>
      </c>
      <c r="E33" s="3">
        <v>0</v>
      </c>
      <c r="F33" s="3">
        <v>0</v>
      </c>
      <c r="G33" s="3">
        <v>33.333333333333329</v>
      </c>
      <c r="H33" s="3">
        <v>56.666666666666664</v>
      </c>
      <c r="I33" s="3">
        <v>10</v>
      </c>
    </row>
    <row r="34" spans="1:10" ht="30.75" customHeight="1" thickBot="1" x14ac:dyDescent="0.3">
      <c r="A34" s="53"/>
      <c r="B34" s="55"/>
      <c r="C34" s="16" t="s">
        <v>1</v>
      </c>
      <c r="D34" s="3"/>
      <c r="E34" s="3"/>
      <c r="F34" s="3"/>
      <c r="G34" s="3"/>
      <c r="H34" s="3"/>
      <c r="I34" s="3"/>
    </row>
    <row r="35" spans="1:10" ht="30.75" customHeight="1" thickBot="1" x14ac:dyDescent="0.3">
      <c r="A35" s="52">
        <v>17</v>
      </c>
      <c r="B35" s="54" t="s">
        <v>96</v>
      </c>
      <c r="C35" s="16" t="s">
        <v>4</v>
      </c>
      <c r="D35" s="3">
        <v>0</v>
      </c>
      <c r="E35" s="3">
        <v>3.3333333333333335</v>
      </c>
      <c r="F35" s="3">
        <v>3.3333333333333335</v>
      </c>
      <c r="G35" s="3">
        <v>23.333333333333332</v>
      </c>
      <c r="H35" s="3">
        <v>60</v>
      </c>
      <c r="I35" s="3">
        <v>10</v>
      </c>
    </row>
    <row r="36" spans="1:10" ht="30.75" customHeight="1" thickBot="1" x14ac:dyDescent="0.3">
      <c r="A36" s="53"/>
      <c r="B36" s="55"/>
      <c r="C36" s="16" t="s">
        <v>1</v>
      </c>
      <c r="D36" s="3"/>
      <c r="E36" s="3"/>
      <c r="F36" s="3"/>
      <c r="G36" s="3"/>
      <c r="H36" s="3"/>
      <c r="I36" s="3"/>
    </row>
    <row r="37" spans="1:10" ht="30.75" customHeight="1" thickBot="1" x14ac:dyDescent="0.3">
      <c r="A37" s="52">
        <v>18</v>
      </c>
      <c r="B37" s="54" t="s">
        <v>97</v>
      </c>
      <c r="C37" s="16" t="s">
        <v>4</v>
      </c>
      <c r="D37" s="3">
        <v>0</v>
      </c>
      <c r="E37" s="3">
        <v>3.3333333333333335</v>
      </c>
      <c r="F37" s="3">
        <v>0</v>
      </c>
      <c r="G37" s="3">
        <v>26.666666666666668</v>
      </c>
      <c r="H37" s="3">
        <v>53.333333333333336</v>
      </c>
      <c r="I37" s="3">
        <v>16.666666666666664</v>
      </c>
    </row>
    <row r="38" spans="1:10" ht="30.75" customHeight="1" thickBot="1" x14ac:dyDescent="0.3">
      <c r="A38" s="53"/>
      <c r="B38" s="55"/>
      <c r="C38" s="16" t="s">
        <v>1</v>
      </c>
      <c r="D38" s="3"/>
      <c r="E38" s="3"/>
      <c r="F38" s="3"/>
      <c r="G38" s="3"/>
      <c r="H38" s="3"/>
      <c r="I38" s="3"/>
    </row>
    <row r="39" spans="1:10" ht="30.75" customHeight="1" thickBot="1" x14ac:dyDescent="0.3">
      <c r="A39" s="52">
        <v>19</v>
      </c>
      <c r="B39" s="54" t="s">
        <v>98</v>
      </c>
      <c r="C39" s="16" t="s">
        <v>4</v>
      </c>
      <c r="D39" s="3">
        <v>0</v>
      </c>
      <c r="E39" s="3">
        <v>6.666666666666667</v>
      </c>
      <c r="F39" s="3">
        <v>3.3333333333333335</v>
      </c>
      <c r="G39" s="3">
        <v>30</v>
      </c>
      <c r="H39" s="3">
        <v>53.333333333333336</v>
      </c>
      <c r="I39" s="3">
        <v>6.666666666666667</v>
      </c>
    </row>
    <row r="40" spans="1:10" ht="30.75" customHeight="1" thickBot="1" x14ac:dyDescent="0.3">
      <c r="A40" s="53"/>
      <c r="B40" s="55"/>
      <c r="C40" s="16" t="s">
        <v>1</v>
      </c>
      <c r="D40" s="3"/>
      <c r="E40" s="3"/>
      <c r="F40" s="3"/>
      <c r="G40" s="3"/>
      <c r="H40" s="3"/>
      <c r="I40" s="3"/>
    </row>
    <row r="41" spans="1:10" x14ac:dyDescent="0.25">
      <c r="A41" s="61" t="s">
        <v>25</v>
      </c>
      <c r="B41" s="61"/>
      <c r="C41" s="61"/>
      <c r="D41" s="6">
        <f t="shared" ref="D41:I41" si="2">SUM(D3:D40)/14</f>
        <v>0.23809523809523811</v>
      </c>
      <c r="E41" s="6">
        <f t="shared" si="2"/>
        <v>4.5238095238095246</v>
      </c>
      <c r="F41" s="6">
        <f t="shared" si="2"/>
        <v>5</v>
      </c>
      <c r="G41" s="6">
        <f t="shared" si="2"/>
        <v>29.761904761904759</v>
      </c>
      <c r="H41" s="6">
        <f t="shared" si="2"/>
        <v>78.571428571428555</v>
      </c>
      <c r="I41" s="6">
        <f t="shared" si="2"/>
        <v>17.619047619047613</v>
      </c>
      <c r="J41" s="4"/>
    </row>
    <row r="42" spans="1:10" x14ac:dyDescent="0.25">
      <c r="A42" s="61" t="s">
        <v>33</v>
      </c>
      <c r="B42" s="61"/>
      <c r="C42" s="61"/>
      <c r="D42" s="7"/>
      <c r="E42" s="7"/>
      <c r="F42" s="7"/>
      <c r="G42" s="7"/>
      <c r="H42" s="7"/>
      <c r="I42" s="7"/>
    </row>
    <row r="43" spans="1:10" x14ac:dyDescent="0.25">
      <c r="A43" s="65" t="s">
        <v>28</v>
      </c>
      <c r="B43" s="65"/>
      <c r="C43" s="65"/>
      <c r="D43" s="12">
        <f t="shared" ref="D43:I43" si="3">D41-D42</f>
        <v>0.23809523809523811</v>
      </c>
      <c r="E43" s="12">
        <f t="shared" si="3"/>
        <v>4.5238095238095246</v>
      </c>
      <c r="F43" s="12">
        <f t="shared" si="3"/>
        <v>5</v>
      </c>
      <c r="G43" s="12">
        <f t="shared" si="3"/>
        <v>29.761904761904759</v>
      </c>
      <c r="H43" s="12">
        <f t="shared" si="3"/>
        <v>78.571428571428555</v>
      </c>
      <c r="I43" s="12">
        <f t="shared" si="3"/>
        <v>17.619047619047613</v>
      </c>
    </row>
    <row r="47" spans="1:10" x14ac:dyDescent="0.25">
      <c r="B47" s="13" t="s">
        <v>32</v>
      </c>
      <c r="C47" s="13" t="s">
        <v>30</v>
      </c>
      <c r="D47" s="13" t="s">
        <v>31</v>
      </c>
    </row>
    <row r="48" spans="1:10" x14ac:dyDescent="0.25">
      <c r="B48" s="2" t="s">
        <v>35</v>
      </c>
      <c r="C48" s="7">
        <f>(D41*0+E41*1+F41*2+G41*3+H41*4+I41*5)/100</f>
        <v>5.0619047619047608</v>
      </c>
      <c r="D48" s="7">
        <f>(P15*0+Q15*1+R15*2+S15*3+T15*4+U15*5)/100</f>
        <v>3.7777777777777777</v>
      </c>
    </row>
    <row r="49" spans="2:4" x14ac:dyDescent="0.25">
      <c r="B49" s="2" t="s">
        <v>34</v>
      </c>
      <c r="C49" s="7">
        <f>(D42*0+E42*1+F42*2+G42*3+H42*4+I42*5)/100</f>
        <v>0</v>
      </c>
      <c r="D49" s="7">
        <f>(P16*0+Q16*1+R16*2+S16*3+T16*4+U16*5)/100</f>
        <v>3.9888888888888885</v>
      </c>
    </row>
    <row r="50" spans="2:4" x14ac:dyDescent="0.25">
      <c r="B50" s="2" t="s">
        <v>29</v>
      </c>
      <c r="C50" s="7">
        <f>C49-C48</f>
        <v>-5.0619047619047608</v>
      </c>
      <c r="D50" s="7">
        <f>D49-D48</f>
        <v>0.21111111111111081</v>
      </c>
    </row>
  </sheetData>
  <mergeCells count="62">
    <mergeCell ref="B37:B38"/>
    <mergeCell ref="B39:B40"/>
    <mergeCell ref="M9:M10"/>
    <mergeCell ref="N9:N10"/>
    <mergeCell ref="M11:M12"/>
    <mergeCell ref="N11:N12"/>
    <mergeCell ref="A42:C42"/>
    <mergeCell ref="M15:O15"/>
    <mergeCell ref="M16:O16"/>
    <mergeCell ref="M17:O17"/>
    <mergeCell ref="A43:C43"/>
    <mergeCell ref="B21:B22"/>
    <mergeCell ref="A23:A24"/>
    <mergeCell ref="B23:B24"/>
    <mergeCell ref="A29:A30"/>
    <mergeCell ref="A31:A32"/>
    <mergeCell ref="A33:A34"/>
    <mergeCell ref="A35:A36"/>
    <mergeCell ref="A37:A38"/>
    <mergeCell ref="B31:B32"/>
    <mergeCell ref="B33:B34"/>
    <mergeCell ref="B35:B36"/>
    <mergeCell ref="D1:I1"/>
    <mergeCell ref="A3:A4"/>
    <mergeCell ref="B3:B4"/>
    <mergeCell ref="C1:C2"/>
    <mergeCell ref="A41:C41"/>
    <mergeCell ref="A5:A6"/>
    <mergeCell ref="B5:B6"/>
    <mergeCell ref="A7:A8"/>
    <mergeCell ref="B7:B8"/>
    <mergeCell ref="A1:A2"/>
    <mergeCell ref="B1:B2"/>
    <mergeCell ref="A39:A40"/>
    <mergeCell ref="B29:B30"/>
    <mergeCell ref="A19:A20"/>
    <mergeCell ref="B19:B20"/>
    <mergeCell ref="A21:A22"/>
    <mergeCell ref="M7:M8"/>
    <mergeCell ref="N7:N8"/>
    <mergeCell ref="A25:A26"/>
    <mergeCell ref="B25:B26"/>
    <mergeCell ref="A27:A28"/>
    <mergeCell ref="B27:B28"/>
    <mergeCell ref="A13:A14"/>
    <mergeCell ref="B13:B14"/>
    <mergeCell ref="A15:A16"/>
    <mergeCell ref="B15:B16"/>
    <mergeCell ref="A17:A18"/>
    <mergeCell ref="B17:B18"/>
    <mergeCell ref="A9:A10"/>
    <mergeCell ref="B9:B10"/>
    <mergeCell ref="A11:A12"/>
    <mergeCell ref="B11:B12"/>
    <mergeCell ref="O1:O2"/>
    <mergeCell ref="P1:U1"/>
    <mergeCell ref="M3:M4"/>
    <mergeCell ref="N3:N4"/>
    <mergeCell ref="M5:M6"/>
    <mergeCell ref="N5:N6"/>
    <mergeCell ref="M1:M2"/>
    <mergeCell ref="N1:N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7"/>
  <sheetViews>
    <sheetView topLeftCell="A16" zoomScale="85" zoomScaleNormal="85" workbookViewId="0">
      <selection activeCell="I2" sqref="I2:I31"/>
    </sheetView>
  </sheetViews>
  <sheetFormatPr defaultRowHeight="15" x14ac:dyDescent="0.25"/>
  <cols>
    <col min="1" max="1" width="3.85546875" bestFit="1" customWidth="1"/>
    <col min="2" max="2" width="21.85546875" bestFit="1" customWidth="1"/>
    <col min="3" max="3" width="13.140625" bestFit="1" customWidth="1"/>
    <col min="4" max="4" width="9.5703125" bestFit="1" customWidth="1"/>
    <col min="5" max="5" width="13.140625" bestFit="1" customWidth="1"/>
    <col min="6" max="6" width="9.5703125" bestFit="1" customWidth="1"/>
    <col min="7" max="7" width="13.140625" bestFit="1" customWidth="1"/>
    <col min="8" max="8" width="9" bestFit="1" customWidth="1"/>
    <col min="9" max="9" width="13.140625" bestFit="1" customWidth="1"/>
    <col min="10" max="10" width="9" bestFit="1" customWidth="1"/>
  </cols>
  <sheetData>
    <row r="1" spans="1:10" x14ac:dyDescent="0.25">
      <c r="A1" t="s">
        <v>5</v>
      </c>
      <c r="B1" t="s">
        <v>6</v>
      </c>
      <c r="C1" s="66">
        <v>1</v>
      </c>
      <c r="D1" s="66"/>
      <c r="E1" s="66">
        <v>2</v>
      </c>
      <c r="F1" s="66"/>
      <c r="G1" s="66">
        <v>3</v>
      </c>
      <c r="H1" s="66"/>
      <c r="I1" s="66">
        <v>4</v>
      </c>
      <c r="J1" s="66"/>
    </row>
    <row r="2" spans="1:10" x14ac:dyDescent="0.25">
      <c r="A2">
        <v>1</v>
      </c>
      <c r="B2" t="s">
        <v>36</v>
      </c>
      <c r="C2" s="14">
        <v>4</v>
      </c>
      <c r="E2">
        <v>4</v>
      </c>
      <c r="G2" s="36">
        <v>4</v>
      </c>
      <c r="H2" s="36"/>
      <c r="I2">
        <v>4</v>
      </c>
    </row>
    <row r="3" spans="1:10" x14ac:dyDescent="0.25">
      <c r="A3">
        <v>2</v>
      </c>
      <c r="B3" t="s">
        <v>37</v>
      </c>
      <c r="C3" s="14">
        <v>3</v>
      </c>
      <c r="E3">
        <v>4</v>
      </c>
      <c r="G3" s="36">
        <v>4</v>
      </c>
      <c r="H3" s="36"/>
      <c r="I3">
        <v>4</v>
      </c>
    </row>
    <row r="4" spans="1:10" x14ac:dyDescent="0.25">
      <c r="A4">
        <v>3</v>
      </c>
      <c r="B4" t="s">
        <v>38</v>
      </c>
      <c r="C4" s="14">
        <v>5</v>
      </c>
      <c r="E4">
        <v>3</v>
      </c>
      <c r="G4" s="36">
        <v>4</v>
      </c>
      <c r="H4" s="36"/>
      <c r="I4">
        <v>5</v>
      </c>
    </row>
    <row r="5" spans="1:10" x14ac:dyDescent="0.25">
      <c r="A5">
        <v>4</v>
      </c>
      <c r="B5" t="s">
        <v>39</v>
      </c>
      <c r="C5" s="14">
        <v>4</v>
      </c>
      <c r="E5">
        <v>5</v>
      </c>
      <c r="G5" s="36">
        <v>4</v>
      </c>
      <c r="H5" s="36"/>
      <c r="I5">
        <v>5</v>
      </c>
    </row>
    <row r="6" spans="1:10" x14ac:dyDescent="0.25">
      <c r="A6">
        <v>5</v>
      </c>
      <c r="B6" t="s">
        <v>40</v>
      </c>
      <c r="C6" s="14">
        <v>4</v>
      </c>
      <c r="E6">
        <v>4</v>
      </c>
      <c r="G6" s="36">
        <v>4</v>
      </c>
      <c r="H6" s="36"/>
      <c r="I6">
        <v>4</v>
      </c>
    </row>
    <row r="7" spans="1:10" x14ac:dyDescent="0.25">
      <c r="A7">
        <v>6</v>
      </c>
      <c r="B7" t="s">
        <v>41</v>
      </c>
      <c r="C7">
        <v>4</v>
      </c>
      <c r="E7">
        <v>4</v>
      </c>
      <c r="G7" s="36">
        <v>4</v>
      </c>
      <c r="H7" s="36"/>
      <c r="I7">
        <v>4</v>
      </c>
    </row>
    <row r="8" spans="1:10" x14ac:dyDescent="0.25">
      <c r="A8">
        <v>7</v>
      </c>
      <c r="B8" t="s">
        <v>42</v>
      </c>
      <c r="C8">
        <v>4</v>
      </c>
      <c r="E8">
        <v>4</v>
      </c>
      <c r="G8" s="36">
        <v>4</v>
      </c>
      <c r="H8" s="36"/>
      <c r="I8">
        <v>4</v>
      </c>
    </row>
    <row r="9" spans="1:10" x14ac:dyDescent="0.25">
      <c r="A9">
        <v>8</v>
      </c>
      <c r="B9" t="s">
        <v>43</v>
      </c>
      <c r="C9">
        <v>4</v>
      </c>
      <c r="E9">
        <v>4</v>
      </c>
      <c r="G9" s="36">
        <v>3</v>
      </c>
      <c r="H9" s="36"/>
      <c r="I9">
        <v>4</v>
      </c>
    </row>
    <row r="10" spans="1:10" x14ac:dyDescent="0.25">
      <c r="A10">
        <v>9</v>
      </c>
      <c r="B10" t="s">
        <v>44</v>
      </c>
      <c r="C10">
        <v>4</v>
      </c>
      <c r="E10">
        <v>4</v>
      </c>
      <c r="G10" s="36">
        <v>4</v>
      </c>
      <c r="H10" s="36"/>
      <c r="I10">
        <v>4</v>
      </c>
    </row>
    <row r="11" spans="1:10" x14ac:dyDescent="0.25">
      <c r="A11">
        <v>10</v>
      </c>
      <c r="B11" t="s">
        <v>45</v>
      </c>
      <c r="C11">
        <v>4</v>
      </c>
      <c r="E11">
        <v>4</v>
      </c>
      <c r="G11" s="36">
        <v>4</v>
      </c>
      <c r="H11" s="36"/>
      <c r="I11">
        <v>4</v>
      </c>
    </row>
    <row r="12" spans="1:10" x14ac:dyDescent="0.25">
      <c r="A12">
        <v>11</v>
      </c>
      <c r="B12" t="s">
        <v>46</v>
      </c>
      <c r="C12">
        <v>4</v>
      </c>
      <c r="E12">
        <v>4</v>
      </c>
      <c r="G12" s="36">
        <v>4</v>
      </c>
      <c r="H12" s="36"/>
      <c r="I12">
        <v>4</v>
      </c>
    </row>
    <row r="13" spans="1:10" x14ac:dyDescent="0.25">
      <c r="A13">
        <v>12</v>
      </c>
      <c r="B13" t="s">
        <v>47</v>
      </c>
      <c r="C13">
        <v>4</v>
      </c>
      <c r="E13">
        <v>4</v>
      </c>
      <c r="G13" s="36">
        <v>4</v>
      </c>
      <c r="H13" s="36"/>
      <c r="I13">
        <v>4</v>
      </c>
    </row>
    <row r="14" spans="1:10" x14ac:dyDescent="0.25">
      <c r="A14">
        <v>13</v>
      </c>
      <c r="B14" t="s">
        <v>48</v>
      </c>
      <c r="C14">
        <v>4</v>
      </c>
      <c r="E14">
        <v>3</v>
      </c>
      <c r="G14" s="36">
        <v>4</v>
      </c>
      <c r="H14" s="36"/>
      <c r="I14">
        <v>4</v>
      </c>
    </row>
    <row r="15" spans="1:10" x14ac:dyDescent="0.25">
      <c r="A15">
        <v>14</v>
      </c>
      <c r="B15" t="s">
        <v>49</v>
      </c>
      <c r="C15">
        <v>4</v>
      </c>
      <c r="E15">
        <v>3</v>
      </c>
      <c r="G15" s="36">
        <v>4</v>
      </c>
      <c r="H15" s="36"/>
      <c r="I15">
        <v>4</v>
      </c>
    </row>
    <row r="16" spans="1:10" x14ac:dyDescent="0.25">
      <c r="A16">
        <v>15</v>
      </c>
      <c r="B16" t="s">
        <v>50</v>
      </c>
      <c r="C16">
        <v>3</v>
      </c>
      <c r="E16">
        <v>4</v>
      </c>
      <c r="G16" s="36">
        <v>4</v>
      </c>
      <c r="H16" s="36"/>
      <c r="I16">
        <v>3</v>
      </c>
    </row>
    <row r="17" spans="1:9" x14ac:dyDescent="0.25">
      <c r="A17">
        <v>16</v>
      </c>
      <c r="B17" t="s">
        <v>51</v>
      </c>
      <c r="C17">
        <v>4</v>
      </c>
      <c r="E17">
        <v>4</v>
      </c>
      <c r="G17" s="36">
        <v>4</v>
      </c>
      <c r="H17" s="36"/>
      <c r="I17">
        <v>4</v>
      </c>
    </row>
    <row r="18" spans="1:9" x14ac:dyDescent="0.25">
      <c r="A18">
        <v>17</v>
      </c>
      <c r="B18" t="s">
        <v>52</v>
      </c>
      <c r="C18">
        <v>5</v>
      </c>
      <c r="E18">
        <v>4</v>
      </c>
      <c r="G18" s="36">
        <v>5</v>
      </c>
      <c r="H18" s="36"/>
      <c r="I18">
        <v>5</v>
      </c>
    </row>
    <row r="19" spans="1:9" x14ac:dyDescent="0.25">
      <c r="A19">
        <v>18</v>
      </c>
      <c r="B19" t="s">
        <v>53</v>
      </c>
      <c r="C19">
        <v>4</v>
      </c>
      <c r="E19">
        <v>4</v>
      </c>
      <c r="G19" s="36">
        <v>4</v>
      </c>
      <c r="H19" s="36"/>
      <c r="I19">
        <v>4</v>
      </c>
    </row>
    <row r="20" spans="1:9" x14ac:dyDescent="0.25">
      <c r="A20">
        <v>19</v>
      </c>
      <c r="B20" t="s">
        <v>54</v>
      </c>
      <c r="C20">
        <v>3</v>
      </c>
      <c r="E20">
        <v>1</v>
      </c>
      <c r="G20" s="36">
        <v>4</v>
      </c>
      <c r="H20" s="36"/>
      <c r="I20">
        <v>1</v>
      </c>
    </row>
    <row r="21" spans="1:9" x14ac:dyDescent="0.25">
      <c r="A21">
        <v>20</v>
      </c>
      <c r="B21" t="s">
        <v>55</v>
      </c>
      <c r="C21">
        <v>3</v>
      </c>
      <c r="E21">
        <v>3</v>
      </c>
      <c r="G21" s="36">
        <v>1</v>
      </c>
      <c r="H21" s="36"/>
      <c r="I21">
        <v>3</v>
      </c>
    </row>
    <row r="22" spans="1:9" x14ac:dyDescent="0.25">
      <c r="A22">
        <v>21</v>
      </c>
      <c r="B22" t="s">
        <v>56</v>
      </c>
      <c r="C22">
        <v>3</v>
      </c>
      <c r="E22">
        <v>4</v>
      </c>
      <c r="G22" s="36">
        <v>1</v>
      </c>
      <c r="H22" s="36"/>
      <c r="I22">
        <v>3</v>
      </c>
    </row>
    <row r="23" spans="1:9" x14ac:dyDescent="0.25">
      <c r="A23">
        <v>22</v>
      </c>
      <c r="B23" t="s">
        <v>55</v>
      </c>
      <c r="C23">
        <v>3</v>
      </c>
      <c r="E23">
        <v>3</v>
      </c>
      <c r="G23" s="36">
        <v>1</v>
      </c>
      <c r="H23" s="36"/>
      <c r="I23">
        <v>3</v>
      </c>
    </row>
    <row r="24" spans="1:9" x14ac:dyDescent="0.25">
      <c r="A24">
        <v>23</v>
      </c>
      <c r="B24" t="s">
        <v>57</v>
      </c>
      <c r="C24">
        <v>4</v>
      </c>
      <c r="E24">
        <v>3</v>
      </c>
      <c r="G24" s="36">
        <v>4</v>
      </c>
      <c r="H24" s="36"/>
      <c r="I24">
        <v>4</v>
      </c>
    </row>
    <row r="25" spans="1:9" x14ac:dyDescent="0.25">
      <c r="A25">
        <v>24</v>
      </c>
      <c r="B25" t="s">
        <v>58</v>
      </c>
      <c r="C25">
        <v>3</v>
      </c>
      <c r="E25">
        <v>4</v>
      </c>
      <c r="G25" s="36">
        <v>4</v>
      </c>
      <c r="H25" s="36"/>
      <c r="I25">
        <v>3</v>
      </c>
    </row>
    <row r="26" spans="1:9" x14ac:dyDescent="0.25">
      <c r="A26">
        <v>25</v>
      </c>
      <c r="B26" t="s">
        <v>59</v>
      </c>
      <c r="C26">
        <v>4</v>
      </c>
      <c r="E26">
        <v>4</v>
      </c>
      <c r="G26" s="36">
        <v>4</v>
      </c>
      <c r="H26" s="36"/>
      <c r="I26">
        <v>4</v>
      </c>
    </row>
    <row r="27" spans="1:9" x14ac:dyDescent="0.25">
      <c r="A27">
        <v>26</v>
      </c>
      <c r="B27" t="s">
        <v>60</v>
      </c>
      <c r="C27">
        <v>5</v>
      </c>
      <c r="E27">
        <v>5</v>
      </c>
      <c r="G27" s="36">
        <v>4</v>
      </c>
      <c r="H27" s="36"/>
      <c r="I27">
        <v>2</v>
      </c>
    </row>
    <row r="28" spans="1:9" x14ac:dyDescent="0.25">
      <c r="A28">
        <v>27</v>
      </c>
      <c r="B28" t="s">
        <v>61</v>
      </c>
      <c r="C28">
        <v>5</v>
      </c>
      <c r="E28">
        <v>4</v>
      </c>
      <c r="G28" s="36">
        <v>4</v>
      </c>
      <c r="H28" s="36"/>
      <c r="I28">
        <v>4</v>
      </c>
    </row>
    <row r="29" spans="1:9" x14ac:dyDescent="0.25">
      <c r="A29">
        <v>28</v>
      </c>
      <c r="B29" t="s">
        <v>62</v>
      </c>
      <c r="C29">
        <v>4</v>
      </c>
      <c r="E29">
        <v>3</v>
      </c>
      <c r="G29" s="36">
        <v>4</v>
      </c>
      <c r="H29" s="36"/>
      <c r="I29">
        <v>3</v>
      </c>
    </row>
    <row r="30" spans="1:9" x14ac:dyDescent="0.25">
      <c r="A30">
        <v>29</v>
      </c>
      <c r="B30" t="s">
        <v>63</v>
      </c>
      <c r="C30">
        <v>3</v>
      </c>
      <c r="E30">
        <v>3</v>
      </c>
      <c r="G30" s="36">
        <v>3</v>
      </c>
      <c r="H30" s="36"/>
      <c r="I30">
        <v>3</v>
      </c>
    </row>
    <row r="31" spans="1:9" x14ac:dyDescent="0.25">
      <c r="A31">
        <v>30</v>
      </c>
      <c r="B31" t="s">
        <v>64</v>
      </c>
      <c r="C31">
        <v>4</v>
      </c>
      <c r="E31">
        <v>4</v>
      </c>
      <c r="G31" s="36">
        <v>5</v>
      </c>
      <c r="H31" s="36"/>
      <c r="I31">
        <v>4</v>
      </c>
    </row>
    <row r="33" spans="2:10" x14ac:dyDescent="0.25">
      <c r="B33" s="2" t="s">
        <v>7</v>
      </c>
      <c r="C33" s="34" t="s">
        <v>8</v>
      </c>
      <c r="D33" s="34" t="s">
        <v>112</v>
      </c>
      <c r="E33" s="34" t="s">
        <v>9</v>
      </c>
      <c r="F33" s="34" t="s">
        <v>111</v>
      </c>
      <c r="G33" s="34" t="s">
        <v>10</v>
      </c>
      <c r="H33" s="34" t="s">
        <v>125</v>
      </c>
      <c r="I33" s="34" t="s">
        <v>11</v>
      </c>
      <c r="J33" s="34" t="s">
        <v>175</v>
      </c>
    </row>
    <row r="34" spans="2:10" x14ac:dyDescent="0.25">
      <c r="B34" s="2">
        <v>0</v>
      </c>
      <c r="C34" s="2">
        <f t="shared" ref="C34:J34" si="0">COUNTIF(C2:C31,0)</f>
        <v>0</v>
      </c>
      <c r="D34" s="2">
        <f t="shared" si="0"/>
        <v>0</v>
      </c>
      <c r="E34" s="2">
        <f t="shared" si="0"/>
        <v>0</v>
      </c>
      <c r="F34" s="2">
        <f t="shared" si="0"/>
        <v>0</v>
      </c>
      <c r="G34" s="2">
        <f t="shared" si="0"/>
        <v>0</v>
      </c>
      <c r="H34" s="2">
        <f t="shared" si="0"/>
        <v>0</v>
      </c>
      <c r="I34" s="2">
        <f t="shared" si="0"/>
        <v>0</v>
      </c>
      <c r="J34" s="2">
        <f t="shared" si="0"/>
        <v>0</v>
      </c>
    </row>
    <row r="35" spans="2:10" x14ac:dyDescent="0.25">
      <c r="B35" s="2">
        <v>1</v>
      </c>
      <c r="C35" s="2">
        <f t="shared" ref="C35:J35" si="1">COUNTIF(C2:C31,1)</f>
        <v>0</v>
      </c>
      <c r="D35" s="2">
        <f t="shared" si="1"/>
        <v>0</v>
      </c>
      <c r="E35" s="2">
        <f t="shared" si="1"/>
        <v>1</v>
      </c>
      <c r="F35" s="2">
        <f t="shared" si="1"/>
        <v>0</v>
      </c>
      <c r="G35" s="2">
        <f t="shared" si="1"/>
        <v>3</v>
      </c>
      <c r="H35" s="2">
        <f t="shared" si="1"/>
        <v>0</v>
      </c>
      <c r="I35" s="2">
        <f t="shared" si="1"/>
        <v>1</v>
      </c>
      <c r="J35" s="2">
        <f t="shared" si="1"/>
        <v>0</v>
      </c>
    </row>
    <row r="36" spans="2:10" x14ac:dyDescent="0.25">
      <c r="B36" s="2">
        <v>2</v>
      </c>
      <c r="C36" s="2">
        <f t="shared" ref="C36:J36" si="2">COUNTIF(C2:C31,2)</f>
        <v>0</v>
      </c>
      <c r="D36" s="2">
        <f t="shared" si="2"/>
        <v>0</v>
      </c>
      <c r="E36" s="2">
        <f t="shared" si="2"/>
        <v>0</v>
      </c>
      <c r="F36" s="2">
        <f t="shared" si="2"/>
        <v>0</v>
      </c>
      <c r="G36" s="2">
        <f t="shared" si="2"/>
        <v>0</v>
      </c>
      <c r="H36" s="2">
        <f t="shared" si="2"/>
        <v>0</v>
      </c>
      <c r="I36" s="2">
        <f t="shared" si="2"/>
        <v>1</v>
      </c>
      <c r="J36" s="2">
        <f t="shared" si="2"/>
        <v>0</v>
      </c>
    </row>
    <row r="37" spans="2:10" x14ac:dyDescent="0.25">
      <c r="B37" s="2">
        <v>3</v>
      </c>
      <c r="C37" s="2">
        <f>COUNTIF(C2:C$31,3)</f>
        <v>8</v>
      </c>
      <c r="D37" s="2">
        <f>COUNTIF(D2:D$31,3)</f>
        <v>0</v>
      </c>
      <c r="E37" s="2">
        <f>COUNTIF(E2:E$31,3)</f>
        <v>8</v>
      </c>
      <c r="F37" s="2">
        <f>COUNTIF(F2:F$31,3)</f>
        <v>0</v>
      </c>
      <c r="G37" s="2">
        <f>COUNTIF(G2:G$31,3)</f>
        <v>2</v>
      </c>
      <c r="H37" s="2">
        <f>COUNTIF(H2:H$31,3)</f>
        <v>0</v>
      </c>
      <c r="I37" s="2">
        <f>COUNTIF(I2:I$31,3)</f>
        <v>7</v>
      </c>
      <c r="J37" s="2">
        <f>COUNTIF(J2:J$31,3)</f>
        <v>0</v>
      </c>
    </row>
    <row r="38" spans="2:10" x14ac:dyDescent="0.25">
      <c r="B38" s="2">
        <v>4</v>
      </c>
      <c r="C38" s="2">
        <f t="shared" ref="C38:J38" si="3">COUNTIF(C2:C31,4)</f>
        <v>18</v>
      </c>
      <c r="D38" s="2">
        <f t="shared" si="3"/>
        <v>0</v>
      </c>
      <c r="E38" s="2">
        <f t="shared" si="3"/>
        <v>19</v>
      </c>
      <c r="F38" s="2">
        <f t="shared" si="3"/>
        <v>0</v>
      </c>
      <c r="G38" s="2">
        <f t="shared" si="3"/>
        <v>23</v>
      </c>
      <c r="H38" s="2">
        <f t="shared" si="3"/>
        <v>0</v>
      </c>
      <c r="I38" s="2">
        <f t="shared" si="3"/>
        <v>18</v>
      </c>
      <c r="J38" s="2">
        <f t="shared" si="3"/>
        <v>0</v>
      </c>
    </row>
    <row r="39" spans="2:10" x14ac:dyDescent="0.25">
      <c r="B39" s="2">
        <v>5</v>
      </c>
      <c r="C39" s="2">
        <f t="shared" ref="C39:J39" si="4">COUNTIF(C2:C31,5)</f>
        <v>4</v>
      </c>
      <c r="D39" s="2">
        <f t="shared" si="4"/>
        <v>0</v>
      </c>
      <c r="E39" s="2">
        <f t="shared" si="4"/>
        <v>2</v>
      </c>
      <c r="F39" s="2">
        <f t="shared" si="4"/>
        <v>0</v>
      </c>
      <c r="G39" s="2">
        <f t="shared" si="4"/>
        <v>2</v>
      </c>
      <c r="H39" s="2">
        <f t="shared" si="4"/>
        <v>0</v>
      </c>
      <c r="I39" s="2">
        <f t="shared" si="4"/>
        <v>3</v>
      </c>
      <c r="J39" s="2">
        <f t="shared" si="4"/>
        <v>0</v>
      </c>
    </row>
    <row r="41" spans="2:10" x14ac:dyDescent="0.25">
      <c r="B41" t="s">
        <v>23</v>
      </c>
    </row>
    <row r="42" spans="2:10" x14ac:dyDescent="0.25">
      <c r="B42">
        <v>0</v>
      </c>
      <c r="C42">
        <f>C34/30*100</f>
        <v>0</v>
      </c>
      <c r="D42">
        <f t="shared" ref="D42:J42" si="5">D34/30*100</f>
        <v>0</v>
      </c>
      <c r="E42">
        <f t="shared" si="5"/>
        <v>0</v>
      </c>
      <c r="F42">
        <f t="shared" si="5"/>
        <v>0</v>
      </c>
      <c r="G42">
        <f t="shared" si="5"/>
        <v>0</v>
      </c>
      <c r="H42">
        <f t="shared" si="5"/>
        <v>0</v>
      </c>
      <c r="I42">
        <f t="shared" si="5"/>
        <v>0</v>
      </c>
      <c r="J42">
        <f t="shared" si="5"/>
        <v>0</v>
      </c>
    </row>
    <row r="43" spans="2:10" x14ac:dyDescent="0.25">
      <c r="B43">
        <v>1</v>
      </c>
      <c r="C43">
        <f t="shared" ref="C43:J47" si="6">C35/30*100</f>
        <v>0</v>
      </c>
      <c r="D43">
        <f t="shared" si="6"/>
        <v>0</v>
      </c>
      <c r="E43">
        <f t="shared" si="6"/>
        <v>3.3333333333333335</v>
      </c>
      <c r="F43">
        <f t="shared" si="6"/>
        <v>0</v>
      </c>
      <c r="G43">
        <f t="shared" si="6"/>
        <v>10</v>
      </c>
      <c r="H43">
        <f t="shared" si="6"/>
        <v>0</v>
      </c>
      <c r="I43">
        <f t="shared" si="6"/>
        <v>3.3333333333333335</v>
      </c>
      <c r="J43">
        <f t="shared" si="6"/>
        <v>0</v>
      </c>
    </row>
    <row r="44" spans="2:10" x14ac:dyDescent="0.25">
      <c r="B44">
        <v>2</v>
      </c>
      <c r="C44">
        <f t="shared" si="6"/>
        <v>0</v>
      </c>
      <c r="D44">
        <f t="shared" si="6"/>
        <v>0</v>
      </c>
      <c r="E44">
        <f t="shared" si="6"/>
        <v>0</v>
      </c>
      <c r="F44">
        <f t="shared" si="6"/>
        <v>0</v>
      </c>
      <c r="G44">
        <f t="shared" si="6"/>
        <v>0</v>
      </c>
      <c r="H44">
        <f t="shared" si="6"/>
        <v>0</v>
      </c>
      <c r="I44">
        <f t="shared" si="6"/>
        <v>3.3333333333333335</v>
      </c>
      <c r="J44">
        <f t="shared" si="6"/>
        <v>0</v>
      </c>
    </row>
    <row r="45" spans="2:10" x14ac:dyDescent="0.25">
      <c r="B45">
        <v>3</v>
      </c>
      <c r="C45">
        <f t="shared" si="6"/>
        <v>26.666666666666668</v>
      </c>
      <c r="D45">
        <f t="shared" si="6"/>
        <v>0</v>
      </c>
      <c r="E45">
        <f t="shared" si="6"/>
        <v>26.666666666666668</v>
      </c>
      <c r="F45">
        <f t="shared" si="6"/>
        <v>0</v>
      </c>
      <c r="G45">
        <f t="shared" si="6"/>
        <v>6.666666666666667</v>
      </c>
      <c r="H45">
        <f t="shared" si="6"/>
        <v>0</v>
      </c>
      <c r="I45">
        <f t="shared" si="6"/>
        <v>23.333333333333332</v>
      </c>
      <c r="J45">
        <f t="shared" si="6"/>
        <v>0</v>
      </c>
    </row>
    <row r="46" spans="2:10" x14ac:dyDescent="0.25">
      <c r="B46">
        <v>4</v>
      </c>
      <c r="C46">
        <f t="shared" si="6"/>
        <v>60</v>
      </c>
      <c r="D46">
        <f t="shared" si="6"/>
        <v>0</v>
      </c>
      <c r="E46">
        <f t="shared" si="6"/>
        <v>63.333333333333329</v>
      </c>
      <c r="F46">
        <f t="shared" si="6"/>
        <v>0</v>
      </c>
      <c r="G46">
        <f t="shared" si="6"/>
        <v>76.666666666666671</v>
      </c>
      <c r="H46">
        <f t="shared" si="6"/>
        <v>0</v>
      </c>
      <c r="I46">
        <f t="shared" si="6"/>
        <v>60</v>
      </c>
      <c r="J46">
        <f t="shared" si="6"/>
        <v>0</v>
      </c>
    </row>
    <row r="47" spans="2:10" x14ac:dyDescent="0.25">
      <c r="B47">
        <v>5</v>
      </c>
      <c r="C47">
        <f t="shared" si="6"/>
        <v>13.333333333333334</v>
      </c>
      <c r="D47">
        <f t="shared" si="6"/>
        <v>0</v>
      </c>
      <c r="E47">
        <f t="shared" si="6"/>
        <v>6.666666666666667</v>
      </c>
      <c r="F47">
        <f t="shared" si="6"/>
        <v>0</v>
      </c>
      <c r="G47">
        <f t="shared" si="6"/>
        <v>6.666666666666667</v>
      </c>
      <c r="H47">
        <f t="shared" si="6"/>
        <v>0</v>
      </c>
      <c r="I47">
        <f t="shared" si="6"/>
        <v>10</v>
      </c>
      <c r="J47">
        <f t="shared" si="6"/>
        <v>0</v>
      </c>
    </row>
  </sheetData>
  <mergeCells count="4">
    <mergeCell ref="C1:D1"/>
    <mergeCell ref="E1:F1"/>
    <mergeCell ref="G1:H1"/>
    <mergeCell ref="I1:J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22F7-7743-45E6-AA89-B411386D3119}">
  <dimension ref="A1:C25"/>
  <sheetViews>
    <sheetView tabSelected="1" workbookViewId="0">
      <selection activeCell="C5" sqref="C5"/>
    </sheetView>
  </sheetViews>
  <sheetFormatPr defaultRowHeight="15" x14ac:dyDescent="0.25"/>
  <cols>
    <col min="1" max="1" width="67.7109375" style="27" bestFit="1" customWidth="1"/>
    <col min="2" max="2" width="9.5703125" style="27" bestFit="1" customWidth="1"/>
    <col min="3" max="3" width="255.7109375" style="27" bestFit="1" customWidth="1"/>
    <col min="4" max="16384" width="9.140625" style="27"/>
  </cols>
  <sheetData>
    <row r="1" spans="1:3" x14ac:dyDescent="0.25">
      <c r="A1" s="26" t="s">
        <v>71</v>
      </c>
      <c r="B1" s="26" t="s">
        <v>129</v>
      </c>
      <c r="C1" s="27" t="s">
        <v>72</v>
      </c>
    </row>
    <row r="2" spans="1:3" x14ac:dyDescent="0.25">
      <c r="A2" s="26" t="s">
        <v>80</v>
      </c>
      <c r="B2" s="28" t="s">
        <v>116</v>
      </c>
      <c r="C2" s="33" t="s">
        <v>81</v>
      </c>
    </row>
    <row r="3" spans="1:3" x14ac:dyDescent="0.25">
      <c r="A3" s="26" t="s">
        <v>73</v>
      </c>
      <c r="B3" s="28" t="s">
        <v>107</v>
      </c>
      <c r="C3" s="33" t="s">
        <v>74</v>
      </c>
    </row>
    <row r="4" spans="1:3" x14ac:dyDescent="0.25">
      <c r="A4" s="26" t="s">
        <v>109</v>
      </c>
      <c r="B4" s="28" t="s">
        <v>119</v>
      </c>
      <c r="C4" s="33" t="s">
        <v>86</v>
      </c>
    </row>
    <row r="5" spans="1:3" x14ac:dyDescent="0.25">
      <c r="A5" s="26" t="s">
        <v>85</v>
      </c>
      <c r="B5" s="28" t="s">
        <v>108</v>
      </c>
      <c r="C5" s="33" t="s">
        <v>87</v>
      </c>
    </row>
    <row r="6" spans="1:3" x14ac:dyDescent="0.25">
      <c r="A6" s="26" t="s">
        <v>113</v>
      </c>
      <c r="B6" s="28" t="s">
        <v>108</v>
      </c>
      <c r="C6" s="33" t="s">
        <v>88</v>
      </c>
    </row>
    <row r="7" spans="1:3" x14ac:dyDescent="0.25">
      <c r="A7" s="26" t="s">
        <v>109</v>
      </c>
      <c r="B7" s="35" t="s">
        <v>108</v>
      </c>
      <c r="C7" s="33" t="s">
        <v>95</v>
      </c>
    </row>
    <row r="8" spans="1:3" x14ac:dyDescent="0.25">
      <c r="A8" s="26" t="s">
        <v>89</v>
      </c>
      <c r="B8" s="30" t="s">
        <v>115</v>
      </c>
      <c r="C8" s="27" t="s">
        <v>98</v>
      </c>
    </row>
    <row r="9" spans="1:3" x14ac:dyDescent="0.25">
      <c r="A9" s="26" t="s">
        <v>77</v>
      </c>
      <c r="B9" s="30" t="s">
        <v>127</v>
      </c>
      <c r="C9" s="27" t="s">
        <v>78</v>
      </c>
    </row>
    <row r="10" spans="1:3" x14ac:dyDescent="0.25">
      <c r="A10" s="26" t="s">
        <v>89</v>
      </c>
      <c r="B10" s="30" t="s">
        <v>126</v>
      </c>
      <c r="C10" s="27" t="s">
        <v>96</v>
      </c>
    </row>
    <row r="11" spans="1:3" x14ac:dyDescent="0.25">
      <c r="A11" s="26" t="s">
        <v>89</v>
      </c>
      <c r="B11" s="32" t="s">
        <v>122</v>
      </c>
      <c r="C11" s="27" t="s">
        <v>92</v>
      </c>
    </row>
    <row r="12" spans="1:3" x14ac:dyDescent="0.25">
      <c r="A12" s="26" t="s">
        <v>89</v>
      </c>
      <c r="B12" s="32" t="s">
        <v>122</v>
      </c>
      <c r="C12" s="27" t="s">
        <v>97</v>
      </c>
    </row>
    <row r="13" spans="1:3" x14ac:dyDescent="0.25">
      <c r="A13" s="26" t="s">
        <v>89</v>
      </c>
      <c r="B13" s="32" t="s">
        <v>123</v>
      </c>
      <c r="C13" s="27" t="s">
        <v>93</v>
      </c>
    </row>
    <row r="14" spans="1:3" x14ac:dyDescent="0.25">
      <c r="A14" s="26" t="s">
        <v>89</v>
      </c>
      <c r="B14" s="32" t="s">
        <v>124</v>
      </c>
      <c r="C14" s="27" t="s">
        <v>94</v>
      </c>
    </row>
    <row r="15" spans="1:3" x14ac:dyDescent="0.25">
      <c r="A15" s="26" t="s">
        <v>110</v>
      </c>
      <c r="B15" s="32" t="s">
        <v>121</v>
      </c>
      <c r="C15" s="33" t="s">
        <v>104</v>
      </c>
    </row>
    <row r="16" spans="1:3" x14ac:dyDescent="0.25">
      <c r="A16" s="26" t="s">
        <v>75</v>
      </c>
      <c r="B16" s="29" t="s">
        <v>114</v>
      </c>
      <c r="C16" s="27" t="s">
        <v>76</v>
      </c>
    </row>
    <row r="17" spans="1:3" x14ac:dyDescent="0.25">
      <c r="A17" s="26" t="s">
        <v>102</v>
      </c>
      <c r="B17" s="29" t="s">
        <v>114</v>
      </c>
      <c r="C17" s="27" t="s">
        <v>103</v>
      </c>
    </row>
    <row r="18" spans="1:3" x14ac:dyDescent="0.25">
      <c r="A18" s="26" t="s">
        <v>82</v>
      </c>
      <c r="B18" s="29" t="s">
        <v>117</v>
      </c>
      <c r="C18" s="27" t="s">
        <v>83</v>
      </c>
    </row>
    <row r="19" spans="1:3" x14ac:dyDescent="0.25">
      <c r="A19" s="26" t="s">
        <v>89</v>
      </c>
      <c r="B19" s="29" t="s">
        <v>117</v>
      </c>
      <c r="C19" s="27" t="s">
        <v>90</v>
      </c>
    </row>
    <row r="20" spans="1:3" x14ac:dyDescent="0.25">
      <c r="A20" s="26" t="s">
        <v>89</v>
      </c>
      <c r="B20" s="29" t="s">
        <v>120</v>
      </c>
      <c r="C20" s="27" t="s">
        <v>91</v>
      </c>
    </row>
    <row r="21" spans="1:3" x14ac:dyDescent="0.25">
      <c r="A21" s="26" t="s">
        <v>82</v>
      </c>
      <c r="B21" s="29" t="s">
        <v>118</v>
      </c>
      <c r="C21" s="27" t="s">
        <v>84</v>
      </c>
    </row>
    <row r="22" spans="1:3" x14ac:dyDescent="0.25">
      <c r="A22" s="26" t="s">
        <v>110</v>
      </c>
      <c r="B22" s="31" t="s">
        <v>111</v>
      </c>
      <c r="C22" s="27" t="s">
        <v>101</v>
      </c>
    </row>
    <row r="23" spans="1:3" x14ac:dyDescent="0.25">
      <c r="A23" s="26" t="s">
        <v>77</v>
      </c>
      <c r="B23" s="31" t="s">
        <v>125</v>
      </c>
      <c r="C23" s="27" t="s">
        <v>79</v>
      </c>
    </row>
    <row r="24" spans="1:3" x14ac:dyDescent="0.25">
      <c r="A24" s="26" t="s">
        <v>99</v>
      </c>
      <c r="B24" s="33" t="s">
        <v>112</v>
      </c>
      <c r="C24" s="27" t="s">
        <v>100</v>
      </c>
    </row>
    <row r="25" spans="1:3" x14ac:dyDescent="0.25">
      <c r="A25" s="26" t="s">
        <v>105</v>
      </c>
      <c r="B25" s="33" t="s">
        <v>175</v>
      </c>
      <c r="C25" s="27" t="s">
        <v>106</v>
      </c>
    </row>
  </sheetData>
  <autoFilter ref="A1:C25" xr:uid="{346517EC-1739-4356-B48C-FC002AF02454}">
    <sortState ref="A2:C25">
      <sortCondition ref="B1:B2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F78E-5539-415E-9552-69DB9B6EDDDE}">
  <dimension ref="A1:C25"/>
  <sheetViews>
    <sheetView topLeftCell="A22" zoomScale="70" zoomScaleNormal="70" workbookViewId="0">
      <selection activeCell="C9" sqref="C9"/>
    </sheetView>
  </sheetViews>
  <sheetFormatPr defaultRowHeight="15" x14ac:dyDescent="0.25"/>
  <cols>
    <col min="1" max="1" width="33.5703125" style="22" customWidth="1"/>
    <col min="2" max="2" width="12.140625" style="23" customWidth="1"/>
    <col min="3" max="3" width="75.7109375" customWidth="1"/>
  </cols>
  <sheetData>
    <row r="1" spans="1:3" x14ac:dyDescent="0.25">
      <c r="A1" s="22" t="s">
        <v>71</v>
      </c>
      <c r="C1" t="s">
        <v>72</v>
      </c>
    </row>
    <row r="2" spans="1:3" ht="30" x14ac:dyDescent="0.25">
      <c r="A2" s="22" t="s">
        <v>73</v>
      </c>
      <c r="B2" s="17" t="s">
        <v>107</v>
      </c>
      <c r="C2" s="21" t="s">
        <v>74</v>
      </c>
    </row>
    <row r="3" spans="1:3" ht="30" x14ac:dyDescent="0.25">
      <c r="A3" s="22" t="s">
        <v>75</v>
      </c>
      <c r="B3" s="19" t="s">
        <v>114</v>
      </c>
      <c r="C3" s="21" t="s">
        <v>76</v>
      </c>
    </row>
    <row r="4" spans="1:3" ht="30" x14ac:dyDescent="0.25">
      <c r="A4" s="22" t="s">
        <v>77</v>
      </c>
      <c r="B4" s="20" t="s">
        <v>127</v>
      </c>
      <c r="C4" s="21" t="s">
        <v>78</v>
      </c>
    </row>
    <row r="5" spans="1:3" ht="30" x14ac:dyDescent="0.25">
      <c r="A5" s="22" t="s">
        <v>77</v>
      </c>
      <c r="B5" s="25" t="s">
        <v>125</v>
      </c>
      <c r="C5" s="21" t="s">
        <v>79</v>
      </c>
    </row>
    <row r="6" spans="1:3" ht="30" x14ac:dyDescent="0.25">
      <c r="A6" s="22" t="s">
        <v>80</v>
      </c>
      <c r="B6" s="17" t="s">
        <v>116</v>
      </c>
      <c r="C6" s="21" t="s">
        <v>81</v>
      </c>
    </row>
    <row r="7" spans="1:3" x14ac:dyDescent="0.25">
      <c r="A7" s="22" t="s">
        <v>82</v>
      </c>
      <c r="B7" s="19" t="s">
        <v>117</v>
      </c>
      <c r="C7" s="21" t="s">
        <v>83</v>
      </c>
    </row>
    <row r="8" spans="1:3" x14ac:dyDescent="0.25">
      <c r="A8" s="22" t="s">
        <v>82</v>
      </c>
      <c r="B8" s="19" t="s">
        <v>118</v>
      </c>
      <c r="C8" s="21" t="s">
        <v>84</v>
      </c>
    </row>
    <row r="9" spans="1:3" ht="30" x14ac:dyDescent="0.25">
      <c r="A9" s="22" t="s">
        <v>109</v>
      </c>
      <c r="B9" s="17" t="s">
        <v>119</v>
      </c>
      <c r="C9" s="21" t="s">
        <v>86</v>
      </c>
    </row>
    <row r="10" spans="1:3" ht="30" x14ac:dyDescent="0.25">
      <c r="A10" s="22" t="s">
        <v>85</v>
      </c>
      <c r="B10" s="17" t="s">
        <v>108</v>
      </c>
      <c r="C10" s="21" t="s">
        <v>87</v>
      </c>
    </row>
    <row r="11" spans="1:3" ht="30" x14ac:dyDescent="0.25">
      <c r="A11" s="22" t="s">
        <v>113</v>
      </c>
      <c r="B11" s="17" t="s">
        <v>108</v>
      </c>
      <c r="C11" s="21" t="s">
        <v>88</v>
      </c>
    </row>
    <row r="12" spans="1:3" ht="45" x14ac:dyDescent="0.25">
      <c r="A12" s="22" t="s">
        <v>89</v>
      </c>
      <c r="B12" s="19" t="s">
        <v>117</v>
      </c>
      <c r="C12" s="21" t="s">
        <v>90</v>
      </c>
    </row>
    <row r="13" spans="1:3" ht="45" x14ac:dyDescent="0.25">
      <c r="A13" s="22" t="s">
        <v>89</v>
      </c>
      <c r="B13" s="19" t="s">
        <v>120</v>
      </c>
      <c r="C13" s="21" t="s">
        <v>91</v>
      </c>
    </row>
    <row r="14" spans="1:3" ht="45" x14ac:dyDescent="0.25">
      <c r="A14" s="22" t="s">
        <v>89</v>
      </c>
      <c r="B14" s="18" t="s">
        <v>122</v>
      </c>
      <c r="C14" s="21" t="s">
        <v>92</v>
      </c>
    </row>
    <row r="15" spans="1:3" ht="45" x14ac:dyDescent="0.25">
      <c r="A15" s="22" t="s">
        <v>89</v>
      </c>
      <c r="B15" s="18" t="s">
        <v>123</v>
      </c>
      <c r="C15" s="21" t="s">
        <v>93</v>
      </c>
    </row>
    <row r="16" spans="1:3" ht="45" x14ac:dyDescent="0.25">
      <c r="A16" s="22" t="s">
        <v>89</v>
      </c>
      <c r="B16" s="18" t="s">
        <v>124</v>
      </c>
      <c r="C16" s="21" t="s">
        <v>94</v>
      </c>
    </row>
    <row r="17" spans="1:3" ht="30" x14ac:dyDescent="0.25">
      <c r="A17" s="22" t="s">
        <v>109</v>
      </c>
      <c r="B17" s="24" t="s">
        <v>108</v>
      </c>
      <c r="C17" s="21" t="s">
        <v>95</v>
      </c>
    </row>
    <row r="18" spans="1:3" ht="45" x14ac:dyDescent="0.25">
      <c r="A18" s="22" t="s">
        <v>89</v>
      </c>
      <c r="B18" s="20" t="s">
        <v>126</v>
      </c>
      <c r="C18" s="21" t="s">
        <v>96</v>
      </c>
    </row>
    <row r="19" spans="1:3" ht="45" x14ac:dyDescent="0.25">
      <c r="A19" s="22" t="s">
        <v>89</v>
      </c>
      <c r="B19" s="18" t="s">
        <v>122</v>
      </c>
      <c r="C19" s="21" t="s">
        <v>97</v>
      </c>
    </row>
    <row r="20" spans="1:3" ht="45" x14ac:dyDescent="0.25">
      <c r="A20" s="22" t="s">
        <v>89</v>
      </c>
      <c r="B20" s="20" t="s">
        <v>115</v>
      </c>
      <c r="C20" s="21" t="s">
        <v>98</v>
      </c>
    </row>
    <row r="21" spans="1:3" ht="30" x14ac:dyDescent="0.25">
      <c r="A21" s="22" t="s">
        <v>99</v>
      </c>
      <c r="B21" s="14" t="s">
        <v>112</v>
      </c>
      <c r="C21" s="21" t="s">
        <v>100</v>
      </c>
    </row>
    <row r="22" spans="1:3" x14ac:dyDescent="0.25">
      <c r="A22" s="22" t="s">
        <v>110</v>
      </c>
      <c r="B22" s="25" t="s">
        <v>111</v>
      </c>
      <c r="C22" s="21" t="s">
        <v>101</v>
      </c>
    </row>
    <row r="23" spans="1:3" ht="30" x14ac:dyDescent="0.25">
      <c r="A23" s="22" t="s">
        <v>102</v>
      </c>
      <c r="B23" s="19" t="s">
        <v>128</v>
      </c>
      <c r="C23" s="21" t="s">
        <v>103</v>
      </c>
    </row>
    <row r="24" spans="1:3" ht="45" x14ac:dyDescent="0.25">
      <c r="A24" s="22" t="s">
        <v>110</v>
      </c>
      <c r="B24" s="18" t="s">
        <v>121</v>
      </c>
      <c r="C24" s="21" t="s">
        <v>104</v>
      </c>
    </row>
    <row r="25" spans="1:3" ht="60" x14ac:dyDescent="0.25">
      <c r="A25" s="22" t="s">
        <v>105</v>
      </c>
      <c r="B25" s="14" t="s">
        <v>112</v>
      </c>
      <c r="C25" s="21" t="s">
        <v>106</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C815-5F9C-4174-9C89-328552036968}">
  <dimension ref="A1:E41"/>
  <sheetViews>
    <sheetView workbookViewId="0">
      <selection activeCell="A5" sqref="A5"/>
    </sheetView>
  </sheetViews>
  <sheetFormatPr defaultRowHeight="15" x14ac:dyDescent="0.25"/>
  <cols>
    <col min="1" max="1" width="101" bestFit="1" customWidth="1"/>
    <col min="2" max="2" width="12" bestFit="1" customWidth="1"/>
    <col min="3" max="3" width="5.5703125" bestFit="1" customWidth="1"/>
    <col min="4" max="4" width="10" customWidth="1"/>
  </cols>
  <sheetData>
    <row r="1" spans="1:5" x14ac:dyDescent="0.25">
      <c r="A1" t="s">
        <v>131</v>
      </c>
      <c r="B1" t="s">
        <v>132</v>
      </c>
      <c r="C1" t="s">
        <v>178</v>
      </c>
      <c r="E1" t="s">
        <v>179</v>
      </c>
    </row>
    <row r="2" spans="1:5" x14ac:dyDescent="0.25">
      <c r="A2" s="14" t="s">
        <v>135</v>
      </c>
      <c r="B2" s="14">
        <v>0.57999999999999996</v>
      </c>
      <c r="C2" s="14">
        <v>1</v>
      </c>
      <c r="D2" s="12">
        <f>C2-B2</f>
        <v>0.42000000000000004</v>
      </c>
      <c r="E2" s="14" t="str">
        <f>IF(B2&lt;1,"kurang","lebih")</f>
        <v>kurang</v>
      </c>
    </row>
    <row r="3" spans="1:5" x14ac:dyDescent="0.25">
      <c r="A3" s="14" t="s">
        <v>136</v>
      </c>
      <c r="B3" s="12">
        <v>0.80833333333333357</v>
      </c>
      <c r="C3" s="14">
        <v>1</v>
      </c>
      <c r="D3" s="12">
        <f t="shared" ref="D3:D41" si="0">C3-B3</f>
        <v>0.19166666666666643</v>
      </c>
      <c r="E3" s="14" t="str">
        <f>IF(B3&lt;1,"kurang","lebih")</f>
        <v>kurang</v>
      </c>
    </row>
    <row r="4" spans="1:5" x14ac:dyDescent="0.25">
      <c r="A4" s="14" t="s">
        <v>134</v>
      </c>
      <c r="B4" s="14">
        <v>0.84999999999999987</v>
      </c>
      <c r="C4" s="14">
        <v>1</v>
      </c>
      <c r="D4" s="12">
        <f t="shared" si="0"/>
        <v>0.15000000000000013</v>
      </c>
      <c r="E4" s="14" t="str">
        <f>IF(B4&lt;1,"kurang","lebih")</f>
        <v>kurang</v>
      </c>
    </row>
    <row r="5" spans="1:5" x14ac:dyDescent="0.25">
      <c r="A5" s="14" t="s">
        <v>152</v>
      </c>
      <c r="B5" s="12">
        <v>0.88333333333333341</v>
      </c>
      <c r="C5" s="14">
        <v>1</v>
      </c>
      <c r="D5" s="12">
        <f t="shared" si="0"/>
        <v>0.11666666666666659</v>
      </c>
      <c r="E5" s="14" t="str">
        <f>IF(B5&lt;1,"kurang","lebih")</f>
        <v>kurang</v>
      </c>
    </row>
    <row r="6" spans="1:5" x14ac:dyDescent="0.25">
      <c r="A6" s="14" t="s">
        <v>137</v>
      </c>
      <c r="B6" s="12">
        <v>0.92777777777777781</v>
      </c>
      <c r="C6" s="14">
        <v>1</v>
      </c>
      <c r="D6" s="12">
        <f t="shared" si="0"/>
        <v>7.2222222222222188E-2</v>
      </c>
      <c r="E6" s="14" t="str">
        <f>IF(B6&lt;1,"kurang","lebih")</f>
        <v>kurang</v>
      </c>
    </row>
    <row r="7" spans="1:5" x14ac:dyDescent="0.25">
      <c r="A7" t="s">
        <v>155</v>
      </c>
      <c r="B7" s="4">
        <v>0.95833333333333326</v>
      </c>
      <c r="C7">
        <v>1</v>
      </c>
      <c r="D7" s="4">
        <f t="shared" si="0"/>
        <v>4.1666666666666741E-2</v>
      </c>
      <c r="E7" t="str">
        <f>IF(B7&lt;1,"kurang","lebih")</f>
        <v>kurang</v>
      </c>
    </row>
    <row r="8" spans="1:5" x14ac:dyDescent="0.25">
      <c r="A8" t="s">
        <v>159</v>
      </c>
      <c r="B8" s="4">
        <v>0.95833333333333337</v>
      </c>
      <c r="C8">
        <v>1</v>
      </c>
      <c r="D8" s="4">
        <f t="shared" si="0"/>
        <v>4.166666666666663E-2</v>
      </c>
      <c r="E8" t="str">
        <f>IF(B8&lt;1,"kurang","lebih")</f>
        <v>kurang</v>
      </c>
    </row>
    <row r="9" spans="1:5" x14ac:dyDescent="0.25">
      <c r="A9" t="s">
        <v>156</v>
      </c>
      <c r="B9" s="4">
        <v>0.97499999999999998</v>
      </c>
      <c r="C9">
        <v>1</v>
      </c>
      <c r="D9" s="4">
        <f t="shared" si="0"/>
        <v>2.5000000000000022E-2</v>
      </c>
      <c r="E9" t="str">
        <f>IF(B9&lt;1,"kurang","lebih")</f>
        <v>kurang</v>
      </c>
    </row>
    <row r="10" spans="1:5" x14ac:dyDescent="0.25">
      <c r="A10" t="s">
        <v>149</v>
      </c>
      <c r="B10" s="4">
        <v>0.99166666666666647</v>
      </c>
      <c r="C10">
        <v>1</v>
      </c>
      <c r="D10" s="4">
        <f t="shared" si="0"/>
        <v>8.3333333333335258E-3</v>
      </c>
      <c r="E10" t="str">
        <f>IF(B10&lt;1,"kurang","lebih")</f>
        <v>kurang</v>
      </c>
    </row>
    <row r="11" spans="1:5" x14ac:dyDescent="0.25">
      <c r="A11" t="s">
        <v>154</v>
      </c>
      <c r="B11" s="40">
        <v>0.99583333333333313</v>
      </c>
      <c r="C11">
        <v>1</v>
      </c>
      <c r="D11" s="4">
        <f t="shared" si="0"/>
        <v>4.1666666666668739E-3</v>
      </c>
      <c r="E11" t="str">
        <f>IF(B11&lt;1,"kurang","lebih")</f>
        <v>kurang</v>
      </c>
    </row>
    <row r="12" spans="1:5" x14ac:dyDescent="0.25">
      <c r="A12" t="s">
        <v>151</v>
      </c>
      <c r="B12">
        <v>0.99999999999999989</v>
      </c>
      <c r="C12">
        <v>1</v>
      </c>
      <c r="D12">
        <f t="shared" si="0"/>
        <v>0</v>
      </c>
      <c r="E12" t="str">
        <f>IF(B12&lt;1,"kurang","lebih")</f>
        <v>lebih</v>
      </c>
    </row>
    <row r="13" spans="1:5" x14ac:dyDescent="0.25">
      <c r="A13" t="s">
        <v>150</v>
      </c>
      <c r="B13">
        <v>1.0499999999999998</v>
      </c>
      <c r="C13">
        <v>1</v>
      </c>
      <c r="D13">
        <f t="shared" si="0"/>
        <v>-4.9999999999999822E-2</v>
      </c>
      <c r="E13" t="str">
        <f>IF(B13&lt;1,"kurang","lebih")</f>
        <v>lebih</v>
      </c>
    </row>
    <row r="14" spans="1:5" x14ac:dyDescent="0.25">
      <c r="A14" t="s">
        <v>140</v>
      </c>
      <c r="B14" s="4">
        <v>1.1666666666666667</v>
      </c>
      <c r="C14">
        <v>1</v>
      </c>
      <c r="D14">
        <f t="shared" si="0"/>
        <v>-0.16666666666666674</v>
      </c>
      <c r="E14" t="str">
        <f>IF(B14&lt;1,"kurang","lebih")</f>
        <v>lebih</v>
      </c>
    </row>
    <row r="15" spans="1:5" x14ac:dyDescent="0.25">
      <c r="A15" t="s">
        <v>143</v>
      </c>
      <c r="B15" s="4">
        <v>1.2333333333333334</v>
      </c>
      <c r="C15">
        <v>1</v>
      </c>
      <c r="D15">
        <f t="shared" si="0"/>
        <v>-0.23333333333333339</v>
      </c>
      <c r="E15" t="str">
        <f>IF(B15&lt;1,"kurang","lebih")</f>
        <v>lebih</v>
      </c>
    </row>
    <row r="16" spans="1:5" x14ac:dyDescent="0.25">
      <c r="A16" t="s">
        <v>142</v>
      </c>
      <c r="B16" s="4">
        <v>1.3666666666666665</v>
      </c>
      <c r="C16">
        <v>1</v>
      </c>
      <c r="D16">
        <f t="shared" si="0"/>
        <v>-0.36666666666666647</v>
      </c>
      <c r="E16" t="str">
        <f>IF(B16&lt;1,"kurang","lebih")</f>
        <v>lebih</v>
      </c>
    </row>
    <row r="17" spans="1:5" x14ac:dyDescent="0.25">
      <c r="A17" t="s">
        <v>161</v>
      </c>
      <c r="B17">
        <v>1.85</v>
      </c>
      <c r="C17">
        <v>1</v>
      </c>
      <c r="D17">
        <f t="shared" si="0"/>
        <v>-0.85000000000000009</v>
      </c>
      <c r="E17" t="str">
        <f>IF(B17&lt;1,"kurang","lebih")</f>
        <v>lebih</v>
      </c>
    </row>
    <row r="18" spans="1:5" x14ac:dyDescent="0.25">
      <c r="A18" t="s">
        <v>165</v>
      </c>
      <c r="B18">
        <v>1.85</v>
      </c>
      <c r="C18">
        <v>1</v>
      </c>
      <c r="D18">
        <f t="shared" si="0"/>
        <v>-0.85000000000000009</v>
      </c>
      <c r="E18" t="str">
        <f>IF(B18&lt;1,"kurang","lebih")</f>
        <v>lebih</v>
      </c>
    </row>
    <row r="19" spans="1:5" x14ac:dyDescent="0.25">
      <c r="A19" t="s">
        <v>176</v>
      </c>
      <c r="B19">
        <v>1.85</v>
      </c>
      <c r="C19">
        <v>1</v>
      </c>
      <c r="D19">
        <f t="shared" si="0"/>
        <v>-0.85000000000000009</v>
      </c>
      <c r="E19" t="str">
        <f>IF(B19&lt;1,"kurang","lebih")</f>
        <v>lebih</v>
      </c>
    </row>
    <row r="20" spans="1:5" x14ac:dyDescent="0.25">
      <c r="A20" t="s">
        <v>168</v>
      </c>
      <c r="B20" s="4">
        <v>1.9333333333333333</v>
      </c>
      <c r="C20">
        <v>1</v>
      </c>
      <c r="D20">
        <f t="shared" si="0"/>
        <v>-0.93333333333333335</v>
      </c>
      <c r="E20" t="str">
        <f>IF(B20&lt;1,"kurang","lebih")</f>
        <v>lebih</v>
      </c>
    </row>
    <row r="21" spans="1:5" x14ac:dyDescent="0.25">
      <c r="A21" t="s">
        <v>133</v>
      </c>
      <c r="D21">
        <f t="shared" si="0"/>
        <v>0</v>
      </c>
      <c r="E21" t="str">
        <f>IF(B21&lt;1,"kurang","lebih")</f>
        <v>kurang</v>
      </c>
    </row>
    <row r="22" spans="1:5" x14ac:dyDescent="0.25">
      <c r="A22" t="s">
        <v>139</v>
      </c>
      <c r="D22">
        <f t="shared" si="0"/>
        <v>0</v>
      </c>
      <c r="E22" t="str">
        <f>IF(B22&lt;1,"kurang","lebih")</f>
        <v>kurang</v>
      </c>
    </row>
    <row r="23" spans="1:5" x14ac:dyDescent="0.25">
      <c r="A23" t="s">
        <v>141</v>
      </c>
      <c r="B23" s="4"/>
      <c r="D23">
        <f t="shared" si="0"/>
        <v>0</v>
      </c>
      <c r="E23" t="str">
        <f>IF(B23&lt;1,"kurang","lebih")</f>
        <v>kurang</v>
      </c>
    </row>
    <row r="24" spans="1:5" x14ac:dyDescent="0.25">
      <c r="A24" t="s">
        <v>144</v>
      </c>
      <c r="D24">
        <f t="shared" si="0"/>
        <v>0</v>
      </c>
      <c r="E24" t="str">
        <f>IF(B24&lt;1,"kurang","lebih")</f>
        <v>kurang</v>
      </c>
    </row>
    <row r="25" spans="1:5" x14ac:dyDescent="0.25">
      <c r="A25" t="s">
        <v>146</v>
      </c>
      <c r="D25">
        <f t="shared" si="0"/>
        <v>0</v>
      </c>
      <c r="E25" t="str">
        <f>IF(B25&lt;1,"kurang","lebih")</f>
        <v>kurang</v>
      </c>
    </row>
    <row r="26" spans="1:5" x14ac:dyDescent="0.25">
      <c r="A26" t="s">
        <v>147</v>
      </c>
      <c r="D26">
        <f t="shared" si="0"/>
        <v>0</v>
      </c>
      <c r="E26" t="str">
        <f>IF(B26&lt;1,"kurang","lebih")</f>
        <v>kurang</v>
      </c>
    </row>
    <row r="27" spans="1:5" x14ac:dyDescent="0.25">
      <c r="A27" t="s">
        <v>148</v>
      </c>
      <c r="D27">
        <f t="shared" si="0"/>
        <v>0</v>
      </c>
      <c r="E27" t="str">
        <f>IF(B27&lt;1,"kurang","lebih")</f>
        <v>kurang</v>
      </c>
    </row>
    <row r="28" spans="1:5" x14ac:dyDescent="0.25">
      <c r="A28" t="s">
        <v>153</v>
      </c>
      <c r="B28" s="4"/>
      <c r="D28">
        <f t="shared" si="0"/>
        <v>0</v>
      </c>
      <c r="E28" t="str">
        <f>IF(B28&lt;1,"kurang","lebih")</f>
        <v>kurang</v>
      </c>
    </row>
    <row r="29" spans="1:5" x14ac:dyDescent="0.25">
      <c r="A29" t="s">
        <v>157</v>
      </c>
      <c r="D29">
        <f t="shared" si="0"/>
        <v>0</v>
      </c>
      <c r="E29" t="str">
        <f>IF(B29&lt;1,"kurang","lebih")</f>
        <v>kurang</v>
      </c>
    </row>
    <row r="30" spans="1:5" x14ac:dyDescent="0.25">
      <c r="A30" t="s">
        <v>158</v>
      </c>
      <c r="D30">
        <f t="shared" si="0"/>
        <v>0</v>
      </c>
      <c r="E30" t="str">
        <f>IF(B30&lt;1,"kurang","lebih")</f>
        <v>kurang</v>
      </c>
    </row>
    <row r="31" spans="1:5" x14ac:dyDescent="0.25">
      <c r="A31" t="s">
        <v>162</v>
      </c>
      <c r="D31">
        <f t="shared" si="0"/>
        <v>0</v>
      </c>
      <c r="E31" t="str">
        <f>IF(B31&lt;1,"kurang","lebih")</f>
        <v>kurang</v>
      </c>
    </row>
    <row r="32" spans="1:5" x14ac:dyDescent="0.25">
      <c r="A32" t="s">
        <v>163</v>
      </c>
      <c r="D32">
        <f t="shared" si="0"/>
        <v>0</v>
      </c>
      <c r="E32" t="str">
        <f>IF(B32&lt;1,"kurang","lebih")</f>
        <v>kurang</v>
      </c>
    </row>
    <row r="33" spans="1:5" x14ac:dyDescent="0.25">
      <c r="A33" t="s">
        <v>164</v>
      </c>
      <c r="D33">
        <f t="shared" si="0"/>
        <v>0</v>
      </c>
      <c r="E33" t="str">
        <f>IF(B33&lt;1,"kurang","lebih")</f>
        <v>kurang</v>
      </c>
    </row>
    <row r="34" spans="1:5" x14ac:dyDescent="0.25">
      <c r="A34" t="s">
        <v>166</v>
      </c>
      <c r="D34">
        <f t="shared" si="0"/>
        <v>0</v>
      </c>
      <c r="E34" t="str">
        <f>IF(B34&lt;1,"kurang","lebih")</f>
        <v>kurang</v>
      </c>
    </row>
    <row r="35" spans="1:5" x14ac:dyDescent="0.25">
      <c r="A35" t="s">
        <v>167</v>
      </c>
      <c r="D35">
        <f t="shared" si="0"/>
        <v>0</v>
      </c>
      <c r="E35" t="str">
        <f>IF(B35&lt;1,"kurang","lebih")</f>
        <v>kurang</v>
      </c>
    </row>
    <row r="36" spans="1:5" x14ac:dyDescent="0.25">
      <c r="A36" t="s">
        <v>169</v>
      </c>
      <c r="D36">
        <f t="shared" si="0"/>
        <v>0</v>
      </c>
      <c r="E36" t="str">
        <f>IF(B36&lt;1,"kurang","lebih")</f>
        <v>kurang</v>
      </c>
    </row>
    <row r="37" spans="1:5" x14ac:dyDescent="0.25">
      <c r="A37" t="s">
        <v>170</v>
      </c>
      <c r="D37">
        <f t="shared" si="0"/>
        <v>0</v>
      </c>
      <c r="E37" t="str">
        <f>IF(B37&lt;1,"kurang","lebih")</f>
        <v>kurang</v>
      </c>
    </row>
    <row r="38" spans="1:5" x14ac:dyDescent="0.25">
      <c r="A38" t="s">
        <v>171</v>
      </c>
      <c r="D38">
        <f t="shared" si="0"/>
        <v>0</v>
      </c>
      <c r="E38" t="str">
        <f>IF(B38&lt;1,"kurang","lebih")</f>
        <v>kurang</v>
      </c>
    </row>
    <row r="39" spans="1:5" x14ac:dyDescent="0.25">
      <c r="A39" t="s">
        <v>172</v>
      </c>
      <c r="D39">
        <f t="shared" si="0"/>
        <v>0</v>
      </c>
      <c r="E39" t="str">
        <f>IF(B39&lt;1,"kurang","lebih")</f>
        <v>kurang</v>
      </c>
    </row>
    <row r="40" spans="1:5" x14ac:dyDescent="0.25">
      <c r="A40" t="s">
        <v>173</v>
      </c>
      <c r="D40">
        <f t="shared" si="0"/>
        <v>0</v>
      </c>
      <c r="E40" t="str">
        <f>IF(B40&lt;1,"kurang","lebih")</f>
        <v>kurang</v>
      </c>
    </row>
    <row r="41" spans="1:5" x14ac:dyDescent="0.25">
      <c r="A41" t="s">
        <v>174</v>
      </c>
      <c r="D41">
        <f t="shared" si="0"/>
        <v>0</v>
      </c>
      <c r="E41" t="str">
        <f>IF(B41&lt;1,"kurang","lebih")</f>
        <v>kurang</v>
      </c>
    </row>
  </sheetData>
  <autoFilter ref="A1:E41" xr:uid="{91D262AB-DAF9-4BC9-AE1B-80670B61D14E}">
    <sortState ref="A2:E41">
      <sortCondition ref="B1:B41"/>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8"/>
  <sheetViews>
    <sheetView topLeftCell="A19" workbookViewId="0">
      <selection activeCell="C2" sqref="C2:C31"/>
    </sheetView>
  </sheetViews>
  <sheetFormatPr defaultRowHeight="15" x14ac:dyDescent="0.25"/>
  <cols>
    <col min="1" max="1" width="3.85546875" bestFit="1" customWidth="1"/>
    <col min="2" max="2" width="20" bestFit="1" customWidth="1"/>
    <col min="3" max="3" width="12.42578125" bestFit="1" customWidth="1"/>
    <col min="4" max="4" width="8.85546875" bestFit="1" customWidth="1"/>
    <col min="5" max="5" width="12.42578125" bestFit="1" customWidth="1"/>
    <col min="6" max="6" width="8.85546875" bestFit="1" customWidth="1"/>
    <col min="7" max="7" width="12.42578125" bestFit="1" customWidth="1"/>
    <col min="8" max="8" width="8.85546875" bestFit="1" customWidth="1"/>
    <col min="9" max="9" width="12.42578125" bestFit="1" customWidth="1"/>
    <col min="10" max="10" width="9.5703125" bestFit="1" customWidth="1"/>
    <col min="11" max="11" width="12.42578125" bestFit="1" customWidth="1"/>
    <col min="12" max="12" width="8.85546875" bestFit="1" customWidth="1"/>
    <col min="13" max="13" width="12.42578125" bestFit="1" customWidth="1"/>
    <col min="14" max="14" width="8.85546875" bestFit="1" customWidth="1"/>
    <col min="15" max="15" width="12.42578125" bestFit="1" customWidth="1"/>
    <col min="16" max="16" width="8.85546875" bestFit="1" customWidth="1"/>
    <col min="17" max="17" width="12.42578125" bestFit="1" customWidth="1"/>
    <col min="18" max="18" width="8.85546875" bestFit="1" customWidth="1"/>
    <col min="19" max="19" width="12.42578125" bestFit="1" customWidth="1"/>
    <col min="20" max="20" width="8.85546875" bestFit="1" customWidth="1"/>
    <col min="21" max="21" width="13.5703125" bestFit="1" customWidth="1"/>
    <col min="22" max="22" width="8.85546875" bestFit="1" customWidth="1"/>
    <col min="23" max="23" width="13.5703125" bestFit="1" customWidth="1"/>
    <col min="24" max="24" width="8.85546875" bestFit="1" customWidth="1"/>
    <col min="25" max="25" width="13.5703125" bestFit="1" customWidth="1"/>
    <col min="26" max="26" width="8.85546875" bestFit="1" customWidth="1"/>
    <col min="27" max="27" width="13.5703125" bestFit="1" customWidth="1"/>
    <col min="28" max="28" width="8.85546875" bestFit="1" customWidth="1"/>
    <col min="29" max="29" width="13.5703125" bestFit="1" customWidth="1"/>
    <col min="30" max="30" width="8.85546875" bestFit="1" customWidth="1"/>
    <col min="31" max="31" width="13.5703125" bestFit="1" customWidth="1"/>
    <col min="32" max="32" width="8.85546875" bestFit="1" customWidth="1"/>
    <col min="33" max="33" width="13.5703125" bestFit="1" customWidth="1"/>
    <col min="34" max="34" width="8.85546875" bestFit="1" customWidth="1"/>
    <col min="35" max="35" width="13.5703125" bestFit="1" customWidth="1"/>
    <col min="36" max="36" width="8.85546875" bestFit="1" customWidth="1"/>
    <col min="37" max="37" width="13.5703125" bestFit="1" customWidth="1"/>
    <col min="38" max="38" width="8.85546875" bestFit="1" customWidth="1"/>
    <col min="39" max="39" width="13.5703125" bestFit="1" customWidth="1"/>
    <col min="40" max="40" width="8.85546875" bestFit="1" customWidth="1"/>
    <col min="41" max="41" width="13.5703125" bestFit="1" customWidth="1"/>
    <col min="42" max="42" width="8.85546875" bestFit="1" customWidth="1"/>
  </cols>
  <sheetData>
    <row r="1" spans="1:42" x14ac:dyDescent="0.25">
      <c r="A1" s="2" t="s">
        <v>5</v>
      </c>
      <c r="B1" s="2" t="s">
        <v>6</v>
      </c>
      <c r="C1" s="67">
        <v>1</v>
      </c>
      <c r="D1" s="67"/>
      <c r="E1" s="67">
        <v>2</v>
      </c>
      <c r="F1" s="67"/>
      <c r="G1" s="67">
        <v>3</v>
      </c>
      <c r="H1" s="67"/>
      <c r="I1" s="67">
        <v>4</v>
      </c>
      <c r="J1" s="67"/>
      <c r="K1" s="67">
        <v>5</v>
      </c>
      <c r="L1" s="67"/>
      <c r="M1" s="67">
        <v>6</v>
      </c>
      <c r="N1" s="67"/>
      <c r="O1" s="67">
        <v>7</v>
      </c>
      <c r="P1" s="67"/>
      <c r="Q1" s="67">
        <v>8</v>
      </c>
      <c r="R1" s="67"/>
      <c r="S1" s="67">
        <v>9</v>
      </c>
      <c r="T1" s="67"/>
      <c r="U1" s="67">
        <v>10</v>
      </c>
      <c r="V1" s="67"/>
      <c r="W1" s="67">
        <v>11</v>
      </c>
      <c r="X1" s="67"/>
      <c r="Y1" s="67">
        <v>12</v>
      </c>
      <c r="Z1" s="67"/>
      <c r="AA1" s="67">
        <v>13</v>
      </c>
      <c r="AB1" s="67"/>
      <c r="AC1" s="67">
        <v>14</v>
      </c>
      <c r="AD1" s="67"/>
      <c r="AE1" s="67">
        <v>15</v>
      </c>
      <c r="AF1" s="67"/>
      <c r="AG1" s="67">
        <v>16</v>
      </c>
      <c r="AH1" s="67"/>
      <c r="AI1" s="67">
        <v>17</v>
      </c>
      <c r="AJ1" s="67"/>
      <c r="AK1" s="67">
        <v>18</v>
      </c>
      <c r="AL1" s="67"/>
      <c r="AM1" s="67">
        <v>19</v>
      </c>
      <c r="AN1" s="67"/>
      <c r="AO1" s="67">
        <v>20</v>
      </c>
      <c r="AP1" s="67"/>
    </row>
    <row r="2" spans="1:42" x14ac:dyDescent="0.25">
      <c r="A2" s="2">
        <v>1</v>
      </c>
      <c r="B2" s="2" t="s">
        <v>36</v>
      </c>
      <c r="C2" s="2">
        <v>4</v>
      </c>
      <c r="D2" s="2"/>
      <c r="E2" s="2">
        <v>4</v>
      </c>
      <c r="F2" s="2"/>
      <c r="G2" s="2">
        <v>4</v>
      </c>
      <c r="H2" s="2"/>
      <c r="I2" s="2">
        <v>4</v>
      </c>
      <c r="J2" s="2"/>
      <c r="K2" s="2">
        <v>4</v>
      </c>
      <c r="L2" s="2"/>
      <c r="M2" s="2">
        <v>4</v>
      </c>
      <c r="N2" s="2"/>
      <c r="O2" s="2">
        <v>4</v>
      </c>
      <c r="P2" s="2"/>
      <c r="Q2" s="2">
        <v>4</v>
      </c>
      <c r="R2" s="2"/>
      <c r="S2" s="2">
        <v>4</v>
      </c>
      <c r="T2" s="2"/>
      <c r="U2" s="2">
        <v>4</v>
      </c>
      <c r="V2" s="2"/>
      <c r="W2" s="2">
        <v>4</v>
      </c>
      <c r="X2" s="2"/>
      <c r="Y2" s="2">
        <v>4</v>
      </c>
      <c r="Z2" s="2"/>
      <c r="AA2" s="2">
        <v>4</v>
      </c>
      <c r="AB2" s="2"/>
      <c r="AC2" s="2">
        <v>4</v>
      </c>
      <c r="AD2" s="2"/>
      <c r="AE2" s="2">
        <v>4</v>
      </c>
      <c r="AF2" s="2"/>
      <c r="AG2" s="2">
        <v>4</v>
      </c>
      <c r="AH2" s="2"/>
      <c r="AI2" s="2">
        <v>4</v>
      </c>
      <c r="AJ2" s="2"/>
      <c r="AK2" s="2">
        <v>4</v>
      </c>
      <c r="AL2" s="2"/>
      <c r="AM2" s="2">
        <v>4</v>
      </c>
      <c r="AN2" s="2"/>
      <c r="AO2" s="2">
        <v>4</v>
      </c>
      <c r="AP2" s="2"/>
    </row>
    <row r="3" spans="1:42" x14ac:dyDescent="0.25">
      <c r="A3" s="2">
        <v>2</v>
      </c>
      <c r="B3" s="2" t="s">
        <v>37</v>
      </c>
      <c r="C3" s="2">
        <v>2</v>
      </c>
      <c r="D3" s="2"/>
      <c r="E3" s="2">
        <v>4</v>
      </c>
      <c r="F3" s="2"/>
      <c r="G3" s="2">
        <v>4</v>
      </c>
      <c r="H3" s="2"/>
      <c r="I3" s="2">
        <v>3</v>
      </c>
      <c r="J3" s="2"/>
      <c r="K3" s="2">
        <v>4</v>
      </c>
      <c r="L3" s="2"/>
      <c r="M3" s="2">
        <v>4</v>
      </c>
      <c r="N3" s="2"/>
      <c r="O3" s="2">
        <v>4</v>
      </c>
      <c r="P3" s="2"/>
      <c r="Q3" s="2">
        <v>3</v>
      </c>
      <c r="R3" s="2"/>
      <c r="S3" s="2">
        <v>4</v>
      </c>
      <c r="T3" s="2"/>
      <c r="U3" s="2">
        <v>5</v>
      </c>
      <c r="V3" s="2"/>
      <c r="W3" s="2">
        <v>5</v>
      </c>
      <c r="X3" s="2"/>
      <c r="Y3" s="2">
        <v>4</v>
      </c>
      <c r="Z3" s="2"/>
      <c r="AA3" s="2">
        <v>4</v>
      </c>
      <c r="AB3" s="2"/>
      <c r="AC3" s="2">
        <v>5</v>
      </c>
      <c r="AD3" s="2"/>
      <c r="AE3" s="2">
        <v>4</v>
      </c>
      <c r="AF3" s="2"/>
      <c r="AG3" s="2">
        <v>3</v>
      </c>
      <c r="AH3" s="2"/>
      <c r="AI3" s="2">
        <v>4</v>
      </c>
      <c r="AJ3" s="2"/>
      <c r="AK3" s="2">
        <v>5</v>
      </c>
      <c r="AL3" s="2"/>
      <c r="AM3" s="2">
        <v>3</v>
      </c>
      <c r="AN3" s="2"/>
      <c r="AO3" s="2">
        <v>3</v>
      </c>
      <c r="AP3" s="2"/>
    </row>
    <row r="4" spans="1:42" x14ac:dyDescent="0.25">
      <c r="A4" s="2">
        <v>3</v>
      </c>
      <c r="B4" s="2" t="s">
        <v>38</v>
      </c>
      <c r="C4" s="2">
        <v>0</v>
      </c>
      <c r="D4" s="2"/>
      <c r="E4" s="2">
        <v>4</v>
      </c>
      <c r="F4" s="2"/>
      <c r="G4" s="2">
        <v>5</v>
      </c>
      <c r="H4" s="2"/>
      <c r="I4" s="2">
        <v>5</v>
      </c>
      <c r="J4" s="2"/>
      <c r="K4" s="2">
        <v>4</v>
      </c>
      <c r="L4" s="2"/>
      <c r="M4" s="2">
        <v>4</v>
      </c>
      <c r="N4" s="2"/>
      <c r="O4" s="2">
        <v>4</v>
      </c>
      <c r="P4" s="2"/>
      <c r="Q4" s="2">
        <v>3</v>
      </c>
      <c r="R4" s="2"/>
      <c r="S4" s="2">
        <v>3</v>
      </c>
      <c r="T4" s="2"/>
      <c r="U4" s="2">
        <v>4</v>
      </c>
      <c r="V4" s="2"/>
      <c r="W4" s="2">
        <v>4</v>
      </c>
      <c r="X4" s="2"/>
      <c r="Y4" s="2">
        <v>3</v>
      </c>
      <c r="Z4" s="2"/>
      <c r="AA4" s="2">
        <v>4</v>
      </c>
      <c r="AB4" s="2"/>
      <c r="AC4" s="2">
        <v>5</v>
      </c>
      <c r="AD4" s="2"/>
      <c r="AE4" s="2">
        <v>5</v>
      </c>
      <c r="AF4" s="2"/>
      <c r="AG4" s="2">
        <v>4</v>
      </c>
      <c r="AH4" s="2"/>
      <c r="AI4" s="2">
        <v>4</v>
      </c>
      <c r="AJ4" s="2"/>
      <c r="AK4" s="2">
        <v>4</v>
      </c>
      <c r="AL4" s="2"/>
      <c r="AM4" s="2">
        <v>3</v>
      </c>
      <c r="AN4" s="2"/>
      <c r="AO4" s="2">
        <v>5</v>
      </c>
      <c r="AP4" s="2"/>
    </row>
    <row r="5" spans="1:42" x14ac:dyDescent="0.25">
      <c r="A5" s="2">
        <v>4</v>
      </c>
      <c r="B5" s="2" t="s">
        <v>39</v>
      </c>
      <c r="C5" s="2">
        <v>1</v>
      </c>
      <c r="D5" s="2"/>
      <c r="E5" s="2">
        <v>4</v>
      </c>
      <c r="F5" s="2"/>
      <c r="G5" s="2">
        <v>3</v>
      </c>
      <c r="H5" s="2"/>
      <c r="I5" s="2">
        <v>5</v>
      </c>
      <c r="J5" s="2"/>
      <c r="K5" s="2">
        <v>4</v>
      </c>
      <c r="L5" s="2"/>
      <c r="M5" s="2">
        <v>4</v>
      </c>
      <c r="N5" s="2"/>
      <c r="O5" s="2">
        <v>4</v>
      </c>
      <c r="P5" s="2"/>
      <c r="Q5" s="2">
        <v>3</v>
      </c>
      <c r="R5" s="2"/>
      <c r="S5" s="2">
        <v>3</v>
      </c>
      <c r="T5" s="2"/>
      <c r="U5" s="2">
        <v>4</v>
      </c>
      <c r="V5" s="2"/>
      <c r="W5" s="2">
        <v>4</v>
      </c>
      <c r="X5" s="2"/>
      <c r="Y5" s="2">
        <v>4</v>
      </c>
      <c r="Z5" s="2"/>
      <c r="AA5" s="2">
        <v>5</v>
      </c>
      <c r="AB5" s="2"/>
      <c r="AC5" s="2">
        <v>4</v>
      </c>
      <c r="AD5" s="2"/>
      <c r="AE5" s="2">
        <v>4</v>
      </c>
      <c r="AF5" s="2"/>
      <c r="AG5" s="2">
        <v>4</v>
      </c>
      <c r="AH5" s="2"/>
      <c r="AI5" s="2">
        <v>5</v>
      </c>
      <c r="AJ5" s="2"/>
      <c r="AK5" s="2">
        <v>4</v>
      </c>
      <c r="AL5" s="2"/>
      <c r="AM5" s="2">
        <v>4</v>
      </c>
      <c r="AN5" s="2"/>
      <c r="AO5" s="2">
        <v>5</v>
      </c>
      <c r="AP5" s="2"/>
    </row>
    <row r="6" spans="1:42" x14ac:dyDescent="0.25">
      <c r="A6" s="2">
        <v>5</v>
      </c>
      <c r="B6" s="2" t="s">
        <v>40</v>
      </c>
      <c r="C6" s="2">
        <v>4</v>
      </c>
      <c r="D6" s="2"/>
      <c r="E6" s="2">
        <v>4</v>
      </c>
      <c r="F6" s="2"/>
      <c r="G6" s="2">
        <v>4</v>
      </c>
      <c r="H6" s="2"/>
      <c r="I6" s="2">
        <v>4</v>
      </c>
      <c r="J6" s="2"/>
      <c r="K6" s="2">
        <v>4</v>
      </c>
      <c r="L6" s="2"/>
      <c r="M6" s="2">
        <v>4</v>
      </c>
      <c r="N6" s="2"/>
      <c r="O6" s="2">
        <v>4</v>
      </c>
      <c r="P6" s="2"/>
      <c r="Q6" s="2">
        <v>4</v>
      </c>
      <c r="R6" s="2"/>
      <c r="S6" s="2">
        <v>4</v>
      </c>
      <c r="T6" s="2"/>
      <c r="U6" s="2">
        <v>4</v>
      </c>
      <c r="V6" s="2"/>
      <c r="W6" s="2">
        <v>1</v>
      </c>
      <c r="X6" s="2"/>
      <c r="Y6" s="2">
        <v>4</v>
      </c>
      <c r="Z6" s="2"/>
      <c r="AA6" s="2">
        <v>4</v>
      </c>
      <c r="AB6" s="2"/>
      <c r="AC6" s="2">
        <v>4</v>
      </c>
      <c r="AD6" s="2"/>
      <c r="AE6" s="2">
        <v>4</v>
      </c>
      <c r="AF6" s="2"/>
      <c r="AG6" s="2">
        <v>4</v>
      </c>
      <c r="AH6" s="2"/>
      <c r="AI6" s="2">
        <v>1</v>
      </c>
      <c r="AJ6" s="2"/>
      <c r="AK6" s="2">
        <v>1</v>
      </c>
      <c r="AL6" s="2"/>
      <c r="AM6" s="2">
        <v>1</v>
      </c>
      <c r="AN6" s="2"/>
      <c r="AO6" s="2">
        <v>4</v>
      </c>
      <c r="AP6" s="2"/>
    </row>
    <row r="7" spans="1:42" x14ac:dyDescent="0.25">
      <c r="A7" s="2">
        <v>6</v>
      </c>
      <c r="B7" s="2" t="s">
        <v>41</v>
      </c>
      <c r="C7" s="2">
        <v>2</v>
      </c>
      <c r="D7" s="2"/>
      <c r="E7" s="2">
        <v>4</v>
      </c>
      <c r="F7" s="2"/>
      <c r="G7" s="2">
        <v>4</v>
      </c>
      <c r="H7" s="2"/>
      <c r="I7" s="2">
        <v>3</v>
      </c>
      <c r="J7" s="2"/>
      <c r="K7" s="2">
        <v>4</v>
      </c>
      <c r="L7" s="2"/>
      <c r="M7" s="2">
        <v>4</v>
      </c>
      <c r="N7" s="2"/>
      <c r="O7" s="2">
        <v>4</v>
      </c>
      <c r="P7" s="2"/>
      <c r="Q7" s="2">
        <v>3</v>
      </c>
      <c r="R7" s="2"/>
      <c r="S7" s="2">
        <v>4</v>
      </c>
      <c r="T7" s="2"/>
      <c r="U7" s="2">
        <v>4</v>
      </c>
      <c r="V7" s="2"/>
      <c r="W7" s="2">
        <v>4</v>
      </c>
      <c r="X7" s="2"/>
      <c r="Y7" s="2">
        <v>4</v>
      </c>
      <c r="Z7" s="2"/>
      <c r="AA7" s="2">
        <v>4</v>
      </c>
      <c r="AB7" s="2"/>
      <c r="AC7" s="2">
        <v>4</v>
      </c>
      <c r="AD7" s="2"/>
      <c r="AE7" s="2">
        <v>4</v>
      </c>
      <c r="AF7" s="2"/>
      <c r="AG7" s="2">
        <v>4</v>
      </c>
      <c r="AH7" s="2"/>
      <c r="AI7" s="2">
        <v>4</v>
      </c>
      <c r="AJ7" s="2"/>
      <c r="AK7" s="2">
        <v>4</v>
      </c>
      <c r="AL7" s="2"/>
      <c r="AM7" s="2">
        <v>4</v>
      </c>
      <c r="AN7" s="2"/>
      <c r="AO7" s="2">
        <v>4</v>
      </c>
      <c r="AP7" s="2"/>
    </row>
    <row r="8" spans="1:42" x14ac:dyDescent="0.25">
      <c r="A8" s="2">
        <v>7</v>
      </c>
      <c r="B8" s="2" t="s">
        <v>42</v>
      </c>
      <c r="C8" s="2">
        <v>2</v>
      </c>
      <c r="D8" s="2"/>
      <c r="E8" s="2">
        <v>4</v>
      </c>
      <c r="F8" s="2"/>
      <c r="G8" s="2">
        <v>4</v>
      </c>
      <c r="H8" s="2"/>
      <c r="I8" s="2">
        <v>4</v>
      </c>
      <c r="J8" s="2"/>
      <c r="K8" s="2">
        <v>4</v>
      </c>
      <c r="L8" s="2"/>
      <c r="M8" s="2">
        <v>4</v>
      </c>
      <c r="N8" s="2"/>
      <c r="O8" s="2">
        <v>4</v>
      </c>
      <c r="P8" s="2"/>
      <c r="Q8" s="2">
        <v>4</v>
      </c>
      <c r="R8" s="2"/>
      <c r="S8" s="2">
        <v>4</v>
      </c>
      <c r="T8" s="2"/>
      <c r="U8" s="2">
        <v>4</v>
      </c>
      <c r="V8" s="2"/>
      <c r="W8" s="2">
        <v>4</v>
      </c>
      <c r="X8" s="2"/>
      <c r="Y8" s="2">
        <v>4</v>
      </c>
      <c r="Z8" s="2"/>
      <c r="AA8" s="2">
        <v>4</v>
      </c>
      <c r="AB8" s="2"/>
      <c r="AC8" s="2">
        <v>4</v>
      </c>
      <c r="AD8" s="2"/>
      <c r="AE8" s="2">
        <v>4</v>
      </c>
      <c r="AF8" s="2"/>
      <c r="AG8" s="2">
        <v>4</v>
      </c>
      <c r="AH8" s="2"/>
      <c r="AI8" s="2">
        <v>4</v>
      </c>
      <c r="AJ8" s="2"/>
      <c r="AK8" s="2">
        <v>4</v>
      </c>
      <c r="AL8" s="2"/>
      <c r="AM8" s="2">
        <v>4</v>
      </c>
      <c r="AN8" s="2"/>
      <c r="AO8" s="2">
        <v>4</v>
      </c>
      <c r="AP8" s="2"/>
    </row>
    <row r="9" spans="1:42" x14ac:dyDescent="0.25">
      <c r="A9" s="2">
        <v>8</v>
      </c>
      <c r="B9" s="2" t="s">
        <v>43</v>
      </c>
      <c r="C9" s="2">
        <v>4</v>
      </c>
      <c r="D9" s="2"/>
      <c r="E9" s="2">
        <v>3</v>
      </c>
      <c r="F9" s="2"/>
      <c r="G9" s="2">
        <v>4</v>
      </c>
      <c r="H9" s="2"/>
      <c r="I9" s="2">
        <v>4</v>
      </c>
      <c r="J9" s="2"/>
      <c r="K9" s="2">
        <v>2</v>
      </c>
      <c r="L9" s="2"/>
      <c r="M9" s="2">
        <v>4</v>
      </c>
      <c r="N9" s="2"/>
      <c r="O9" s="2">
        <v>4</v>
      </c>
      <c r="P9" s="2"/>
      <c r="Q9" s="2">
        <v>3</v>
      </c>
      <c r="R9" s="2"/>
      <c r="S9" s="2">
        <v>4</v>
      </c>
      <c r="T9" s="2"/>
      <c r="U9" s="2">
        <v>4</v>
      </c>
      <c r="V9" s="2"/>
      <c r="W9" s="2">
        <v>3</v>
      </c>
      <c r="X9" s="2"/>
      <c r="Y9" s="2">
        <v>4</v>
      </c>
      <c r="Z9" s="2"/>
      <c r="AA9" s="2">
        <v>4</v>
      </c>
      <c r="AB9" s="2"/>
      <c r="AC9" s="2">
        <v>4</v>
      </c>
      <c r="AD9" s="2"/>
      <c r="AE9" s="2">
        <v>4</v>
      </c>
      <c r="AF9" s="2"/>
      <c r="AG9" s="2">
        <v>3</v>
      </c>
      <c r="AH9" s="2"/>
      <c r="AI9" s="2">
        <v>4</v>
      </c>
      <c r="AJ9" s="2"/>
      <c r="AK9" s="2">
        <v>3</v>
      </c>
      <c r="AL9" s="2"/>
      <c r="AM9" s="2">
        <v>3</v>
      </c>
      <c r="AN9" s="2"/>
      <c r="AO9" s="2">
        <v>4</v>
      </c>
      <c r="AP9" s="2"/>
    </row>
    <row r="10" spans="1:42" x14ac:dyDescent="0.25">
      <c r="A10" s="2">
        <v>9</v>
      </c>
      <c r="B10" s="2" t="s">
        <v>44</v>
      </c>
      <c r="C10" s="2">
        <v>2</v>
      </c>
      <c r="D10" s="2"/>
      <c r="E10" s="2">
        <v>4</v>
      </c>
      <c r="F10" s="2"/>
      <c r="G10" s="2">
        <v>4</v>
      </c>
      <c r="H10" s="2"/>
      <c r="I10" s="2">
        <v>4</v>
      </c>
      <c r="J10" s="2"/>
      <c r="K10" s="2">
        <v>4</v>
      </c>
      <c r="L10" s="2"/>
      <c r="M10" s="2">
        <v>4</v>
      </c>
      <c r="N10" s="2"/>
      <c r="O10" s="2">
        <v>4</v>
      </c>
      <c r="P10" s="2"/>
      <c r="Q10" s="2">
        <v>3</v>
      </c>
      <c r="R10" s="2"/>
      <c r="S10" s="2">
        <v>3</v>
      </c>
      <c r="T10" s="2"/>
      <c r="U10" s="2">
        <v>3</v>
      </c>
      <c r="V10" s="2"/>
      <c r="W10" s="2">
        <v>4</v>
      </c>
      <c r="X10" s="2"/>
      <c r="Y10" s="2">
        <v>4</v>
      </c>
      <c r="Z10" s="2"/>
      <c r="AA10" s="2">
        <v>4</v>
      </c>
      <c r="AB10" s="2"/>
      <c r="AC10" s="2">
        <v>4</v>
      </c>
      <c r="AD10" s="2"/>
      <c r="AE10" s="2">
        <v>4</v>
      </c>
      <c r="AF10" s="2"/>
      <c r="AG10" s="2">
        <v>4</v>
      </c>
      <c r="AH10" s="2"/>
      <c r="AI10" s="2">
        <v>4</v>
      </c>
      <c r="AJ10" s="2"/>
      <c r="AK10" s="2">
        <v>3</v>
      </c>
      <c r="AL10" s="2"/>
      <c r="AM10" s="2">
        <v>4</v>
      </c>
      <c r="AN10" s="2"/>
      <c r="AO10" s="2">
        <v>3</v>
      </c>
      <c r="AP10" s="2"/>
    </row>
    <row r="11" spans="1:42" x14ac:dyDescent="0.25">
      <c r="A11" s="2">
        <v>10</v>
      </c>
      <c r="B11" s="2" t="s">
        <v>45</v>
      </c>
      <c r="C11" s="2">
        <v>2</v>
      </c>
      <c r="D11" s="2"/>
      <c r="E11" s="2">
        <v>4</v>
      </c>
      <c r="F11" s="2"/>
      <c r="G11" s="2">
        <v>4</v>
      </c>
      <c r="H11" s="2"/>
      <c r="I11" s="2">
        <v>4</v>
      </c>
      <c r="J11" s="2"/>
      <c r="K11" s="2">
        <v>4</v>
      </c>
      <c r="L11" s="2"/>
      <c r="M11" s="2">
        <v>4</v>
      </c>
      <c r="N11" s="2"/>
      <c r="O11" s="2">
        <v>4</v>
      </c>
      <c r="P11" s="2"/>
      <c r="Q11" s="2">
        <v>4</v>
      </c>
      <c r="R11" s="2"/>
      <c r="S11" s="2">
        <v>4</v>
      </c>
      <c r="T11" s="2"/>
      <c r="U11" s="2">
        <v>4</v>
      </c>
      <c r="V11" s="2"/>
      <c r="W11" s="2">
        <v>4</v>
      </c>
      <c r="X11" s="2"/>
      <c r="Y11" s="2">
        <v>4</v>
      </c>
      <c r="Z11" s="2"/>
      <c r="AA11" s="2">
        <v>4</v>
      </c>
      <c r="AB11" s="2"/>
      <c r="AC11" s="2">
        <v>4</v>
      </c>
      <c r="AD11" s="2"/>
      <c r="AE11" s="2">
        <v>4</v>
      </c>
      <c r="AF11" s="2"/>
      <c r="AG11" s="2">
        <v>4</v>
      </c>
      <c r="AH11" s="2"/>
      <c r="AI11" s="2">
        <v>4</v>
      </c>
      <c r="AJ11" s="2"/>
      <c r="AK11" s="2">
        <v>4</v>
      </c>
      <c r="AL11" s="2"/>
      <c r="AM11" s="2">
        <v>4</v>
      </c>
      <c r="AN11" s="2"/>
      <c r="AO11" s="2">
        <v>4</v>
      </c>
      <c r="AP11" s="2"/>
    </row>
    <row r="12" spans="1:42" x14ac:dyDescent="0.25">
      <c r="A12" s="2">
        <v>11</v>
      </c>
      <c r="B12" s="2" t="s">
        <v>46</v>
      </c>
      <c r="C12" s="2">
        <v>3</v>
      </c>
      <c r="D12" s="2"/>
      <c r="E12" s="2">
        <v>4</v>
      </c>
      <c r="F12" s="2"/>
      <c r="G12" s="2">
        <v>4</v>
      </c>
      <c r="H12" s="2"/>
      <c r="I12" s="2">
        <v>4</v>
      </c>
      <c r="J12" s="2"/>
      <c r="K12" s="2">
        <v>3</v>
      </c>
      <c r="L12" s="2"/>
      <c r="M12" s="2">
        <v>4</v>
      </c>
      <c r="N12" s="2"/>
      <c r="O12" s="2">
        <v>3</v>
      </c>
      <c r="P12" s="2"/>
      <c r="Q12" s="2">
        <v>3</v>
      </c>
      <c r="R12" s="2"/>
      <c r="S12" s="2">
        <v>3</v>
      </c>
      <c r="T12" s="2"/>
      <c r="U12" s="2">
        <v>3</v>
      </c>
      <c r="V12" s="2"/>
      <c r="W12" s="2">
        <v>4</v>
      </c>
      <c r="X12" s="2"/>
      <c r="Y12" s="2">
        <v>4</v>
      </c>
      <c r="Z12" s="2"/>
      <c r="AA12" s="2">
        <v>4</v>
      </c>
      <c r="AB12" s="2"/>
      <c r="AC12" s="2">
        <v>5</v>
      </c>
      <c r="AD12" s="2"/>
      <c r="AE12" s="2">
        <v>4</v>
      </c>
      <c r="AF12" s="2"/>
      <c r="AG12" s="2">
        <v>4</v>
      </c>
      <c r="AH12" s="2"/>
      <c r="AI12" s="2">
        <v>4</v>
      </c>
      <c r="AJ12" s="2"/>
      <c r="AK12" s="2">
        <v>4</v>
      </c>
      <c r="AL12" s="2"/>
      <c r="AM12" s="2">
        <v>4</v>
      </c>
      <c r="AN12" s="2"/>
      <c r="AO12" s="2">
        <v>3</v>
      </c>
      <c r="AP12" s="2"/>
    </row>
    <row r="13" spans="1:42" x14ac:dyDescent="0.25">
      <c r="A13" s="2">
        <v>12</v>
      </c>
      <c r="B13" s="2" t="s">
        <v>47</v>
      </c>
      <c r="C13" s="2">
        <v>2</v>
      </c>
      <c r="D13" s="2"/>
      <c r="E13" s="2">
        <v>4</v>
      </c>
      <c r="F13" s="2"/>
      <c r="G13" s="2">
        <v>4</v>
      </c>
      <c r="H13" s="2"/>
      <c r="I13" s="2">
        <v>4</v>
      </c>
      <c r="J13" s="2"/>
      <c r="K13" s="2">
        <v>4</v>
      </c>
      <c r="L13" s="2"/>
      <c r="M13" s="2">
        <v>4</v>
      </c>
      <c r="N13" s="2"/>
      <c r="O13" s="2">
        <v>4</v>
      </c>
      <c r="P13" s="2"/>
      <c r="Q13" s="2">
        <v>4</v>
      </c>
      <c r="R13" s="2"/>
      <c r="S13" s="2">
        <v>3</v>
      </c>
      <c r="T13" s="2"/>
      <c r="U13" s="2">
        <v>4</v>
      </c>
      <c r="V13" s="2"/>
      <c r="W13" s="2">
        <v>4</v>
      </c>
      <c r="X13" s="2"/>
      <c r="Y13" s="2">
        <v>4</v>
      </c>
      <c r="Z13" s="2"/>
      <c r="AA13" s="2">
        <v>5</v>
      </c>
      <c r="AB13" s="2"/>
      <c r="AC13" s="2">
        <v>5</v>
      </c>
      <c r="AD13" s="2"/>
      <c r="AE13" s="2">
        <v>5</v>
      </c>
      <c r="AF13" s="2"/>
      <c r="AG13" s="2">
        <v>3</v>
      </c>
      <c r="AH13" s="2"/>
      <c r="AI13" s="2">
        <v>4</v>
      </c>
      <c r="AJ13" s="2"/>
      <c r="AK13" s="2">
        <v>4</v>
      </c>
      <c r="AL13" s="2"/>
      <c r="AM13" s="2">
        <v>4</v>
      </c>
      <c r="AN13" s="2"/>
      <c r="AO13" s="2">
        <v>4</v>
      </c>
      <c r="AP13" s="2"/>
    </row>
    <row r="14" spans="1:42" x14ac:dyDescent="0.25">
      <c r="A14" s="2">
        <v>13</v>
      </c>
      <c r="B14" s="2" t="s">
        <v>48</v>
      </c>
      <c r="C14" s="2">
        <v>3</v>
      </c>
      <c r="D14" s="2"/>
      <c r="E14" s="2">
        <v>4</v>
      </c>
      <c r="F14" s="2"/>
      <c r="G14" s="2">
        <v>4</v>
      </c>
      <c r="H14" s="2"/>
      <c r="I14" s="2">
        <v>4</v>
      </c>
      <c r="J14" s="2"/>
      <c r="K14" s="2">
        <v>4</v>
      </c>
      <c r="L14" s="2"/>
      <c r="M14" s="2">
        <v>3</v>
      </c>
      <c r="N14" s="2"/>
      <c r="O14" s="2">
        <v>3</v>
      </c>
      <c r="P14" s="2"/>
      <c r="Q14" s="2">
        <v>3</v>
      </c>
      <c r="R14" s="2"/>
      <c r="S14" s="2">
        <v>4</v>
      </c>
      <c r="T14" s="2"/>
      <c r="U14" s="2">
        <v>4</v>
      </c>
      <c r="V14" s="2"/>
      <c r="W14" s="2">
        <v>4</v>
      </c>
      <c r="X14" s="2"/>
      <c r="Y14" s="2">
        <v>4</v>
      </c>
      <c r="Z14" s="2"/>
      <c r="AA14" s="2">
        <v>4</v>
      </c>
      <c r="AB14" s="2"/>
      <c r="AC14" s="2">
        <v>4</v>
      </c>
      <c r="AD14" s="2"/>
      <c r="AE14" s="2">
        <v>3</v>
      </c>
      <c r="AF14" s="2"/>
      <c r="AG14" s="2">
        <v>4</v>
      </c>
      <c r="AH14" s="2"/>
      <c r="AI14" s="2">
        <v>3</v>
      </c>
      <c r="AJ14" s="2"/>
      <c r="AK14" s="2">
        <v>4</v>
      </c>
      <c r="AL14" s="2"/>
      <c r="AM14" s="2">
        <v>1</v>
      </c>
      <c r="AN14" s="2"/>
      <c r="AO14" s="2">
        <v>4</v>
      </c>
      <c r="AP14" s="2"/>
    </row>
    <row r="15" spans="1:42" x14ac:dyDescent="0.25">
      <c r="A15" s="2">
        <v>14</v>
      </c>
      <c r="B15" s="2" t="s">
        <v>49</v>
      </c>
      <c r="C15" s="2">
        <v>3</v>
      </c>
      <c r="D15" s="2"/>
      <c r="E15" s="2">
        <v>4</v>
      </c>
      <c r="F15" s="2"/>
      <c r="G15" s="2">
        <v>4</v>
      </c>
      <c r="H15" s="2"/>
      <c r="I15" s="2">
        <v>4</v>
      </c>
      <c r="J15" s="2"/>
      <c r="K15" s="2">
        <v>3</v>
      </c>
      <c r="L15" s="2"/>
      <c r="M15" s="2">
        <v>5</v>
      </c>
      <c r="N15" s="2"/>
      <c r="O15" s="2">
        <v>4</v>
      </c>
      <c r="P15" s="2"/>
      <c r="Q15" s="2">
        <v>3</v>
      </c>
      <c r="R15" s="2"/>
      <c r="S15" s="2">
        <v>3</v>
      </c>
      <c r="T15" s="2"/>
      <c r="U15" s="2">
        <v>4</v>
      </c>
      <c r="V15" s="2"/>
      <c r="W15" s="2">
        <v>4</v>
      </c>
      <c r="X15" s="2"/>
      <c r="Y15" s="2">
        <v>4</v>
      </c>
      <c r="Z15" s="2"/>
      <c r="AA15" s="2">
        <v>4</v>
      </c>
      <c r="AB15" s="2"/>
      <c r="AC15" s="2">
        <v>4</v>
      </c>
      <c r="AD15" s="2"/>
      <c r="AE15" s="2">
        <v>4</v>
      </c>
      <c r="AF15" s="2"/>
      <c r="AG15" s="2">
        <v>3</v>
      </c>
      <c r="AH15" s="2"/>
      <c r="AI15" s="2">
        <v>4</v>
      </c>
      <c r="AJ15" s="2"/>
      <c r="AK15" s="2">
        <v>5</v>
      </c>
      <c r="AL15" s="2"/>
      <c r="AM15" s="2">
        <v>3</v>
      </c>
      <c r="AN15" s="2"/>
      <c r="AO15" s="2">
        <v>4</v>
      </c>
      <c r="AP15" s="2"/>
    </row>
    <row r="16" spans="1:42" x14ac:dyDescent="0.25">
      <c r="A16" s="2">
        <v>15</v>
      </c>
      <c r="B16" s="2" t="s">
        <v>50</v>
      </c>
      <c r="C16" s="2">
        <v>4</v>
      </c>
      <c r="D16" s="2"/>
      <c r="E16" s="2">
        <v>4</v>
      </c>
      <c r="F16" s="2"/>
      <c r="G16" s="2">
        <v>4</v>
      </c>
      <c r="H16" s="2"/>
      <c r="I16" s="2">
        <v>4</v>
      </c>
      <c r="J16" s="2"/>
      <c r="K16" s="2">
        <v>4</v>
      </c>
      <c r="L16" s="2"/>
      <c r="M16" s="2">
        <v>2</v>
      </c>
      <c r="N16" s="2"/>
      <c r="O16" s="2">
        <v>4</v>
      </c>
      <c r="P16" s="2"/>
      <c r="Q16" s="2">
        <v>3</v>
      </c>
      <c r="R16" s="2"/>
      <c r="S16" s="2">
        <v>4</v>
      </c>
      <c r="T16" s="2"/>
      <c r="U16" s="2">
        <v>4</v>
      </c>
      <c r="V16" s="2"/>
      <c r="W16" s="2">
        <v>3</v>
      </c>
      <c r="X16" s="2"/>
      <c r="Y16" s="2">
        <v>3</v>
      </c>
      <c r="Z16" s="2"/>
      <c r="AA16" s="2">
        <v>3</v>
      </c>
      <c r="AB16" s="2"/>
      <c r="AC16" s="2">
        <v>3</v>
      </c>
      <c r="AD16" s="2"/>
      <c r="AE16" s="2">
        <v>3</v>
      </c>
      <c r="AF16" s="2"/>
      <c r="AG16" s="2">
        <v>4</v>
      </c>
      <c r="AH16" s="2"/>
      <c r="AI16" s="2">
        <v>4</v>
      </c>
      <c r="AJ16" s="2"/>
      <c r="AK16" s="2">
        <v>4</v>
      </c>
      <c r="AL16" s="2"/>
      <c r="AM16" s="2">
        <v>3</v>
      </c>
      <c r="AN16" s="2"/>
      <c r="AO16" s="2">
        <v>2</v>
      </c>
      <c r="AP16" s="2"/>
    </row>
    <row r="17" spans="1:42" x14ac:dyDescent="0.25">
      <c r="A17" s="2">
        <v>16</v>
      </c>
      <c r="B17" s="2" t="s">
        <v>51</v>
      </c>
      <c r="C17" s="2">
        <v>2</v>
      </c>
      <c r="D17" s="2"/>
      <c r="E17" s="2">
        <v>4</v>
      </c>
      <c r="F17" s="2"/>
      <c r="G17" s="2">
        <v>4</v>
      </c>
      <c r="H17" s="2"/>
      <c r="I17" s="2">
        <v>4</v>
      </c>
      <c r="J17" s="2"/>
      <c r="K17" s="2">
        <v>4</v>
      </c>
      <c r="L17" s="2"/>
      <c r="M17" s="2">
        <v>4</v>
      </c>
      <c r="N17" s="2"/>
      <c r="O17" s="2">
        <v>4</v>
      </c>
      <c r="P17" s="2"/>
      <c r="Q17" s="2">
        <v>4</v>
      </c>
      <c r="R17" s="2"/>
      <c r="S17" s="2">
        <v>4</v>
      </c>
      <c r="T17" s="2"/>
      <c r="U17" s="2">
        <v>4</v>
      </c>
      <c r="V17" s="2"/>
      <c r="W17" s="2">
        <v>4</v>
      </c>
      <c r="X17" s="2"/>
      <c r="Y17" s="2">
        <v>4</v>
      </c>
      <c r="Z17" s="2"/>
      <c r="AA17" s="2">
        <v>4</v>
      </c>
      <c r="AB17" s="2"/>
      <c r="AC17" s="2">
        <v>4</v>
      </c>
      <c r="AD17" s="2"/>
      <c r="AE17" s="2">
        <v>4</v>
      </c>
      <c r="AF17" s="2"/>
      <c r="AG17" s="2">
        <v>4</v>
      </c>
      <c r="AH17" s="2"/>
      <c r="AI17" s="2">
        <v>4</v>
      </c>
      <c r="AJ17" s="2"/>
      <c r="AK17" s="2">
        <v>4</v>
      </c>
      <c r="AL17" s="2"/>
      <c r="AM17" s="2">
        <v>4</v>
      </c>
      <c r="AN17" s="2"/>
      <c r="AO17" s="2">
        <v>4</v>
      </c>
      <c r="AP17" s="2"/>
    </row>
    <row r="18" spans="1:42" x14ac:dyDescent="0.25">
      <c r="A18" s="2">
        <v>17</v>
      </c>
      <c r="B18" s="2" t="s">
        <v>52</v>
      </c>
      <c r="C18" s="2">
        <v>2</v>
      </c>
      <c r="D18" s="2"/>
      <c r="E18" s="2">
        <v>4</v>
      </c>
      <c r="F18" s="2"/>
      <c r="G18" s="2">
        <v>5</v>
      </c>
      <c r="H18" s="2"/>
      <c r="I18" s="2">
        <v>4</v>
      </c>
      <c r="J18" s="2"/>
      <c r="K18" s="2">
        <v>5</v>
      </c>
      <c r="L18" s="2"/>
      <c r="M18" s="2">
        <v>5</v>
      </c>
      <c r="N18" s="2"/>
      <c r="O18" s="2">
        <v>5</v>
      </c>
      <c r="P18" s="2"/>
      <c r="Q18" s="2">
        <v>4</v>
      </c>
      <c r="R18" s="2"/>
      <c r="S18" s="2">
        <v>5</v>
      </c>
      <c r="T18" s="2"/>
      <c r="U18" s="2">
        <v>5</v>
      </c>
      <c r="V18" s="2"/>
      <c r="W18" s="2">
        <v>5</v>
      </c>
      <c r="X18" s="2"/>
      <c r="Y18" s="2">
        <v>5</v>
      </c>
      <c r="Z18" s="2"/>
      <c r="AA18" s="2">
        <v>5</v>
      </c>
      <c r="AB18" s="2"/>
      <c r="AC18" s="2">
        <v>5</v>
      </c>
      <c r="AD18" s="2"/>
      <c r="AE18" s="2">
        <v>5</v>
      </c>
      <c r="AF18" s="2"/>
      <c r="AG18" s="2">
        <v>5</v>
      </c>
      <c r="AH18" s="2"/>
      <c r="AI18" s="2">
        <v>5</v>
      </c>
      <c r="AJ18" s="2"/>
      <c r="AK18" s="2">
        <v>5</v>
      </c>
      <c r="AL18" s="2"/>
      <c r="AM18" s="2">
        <v>5</v>
      </c>
      <c r="AN18" s="2"/>
      <c r="AO18" s="2">
        <v>5</v>
      </c>
      <c r="AP18" s="2"/>
    </row>
    <row r="19" spans="1:42" x14ac:dyDescent="0.25">
      <c r="A19" s="2">
        <v>18</v>
      </c>
      <c r="B19" s="2" t="s">
        <v>53</v>
      </c>
      <c r="C19" s="2">
        <v>3</v>
      </c>
      <c r="D19" s="2"/>
      <c r="E19" s="2">
        <v>4</v>
      </c>
      <c r="F19" s="2"/>
      <c r="G19" s="2">
        <v>4</v>
      </c>
      <c r="H19" s="2"/>
      <c r="I19" s="2">
        <v>2</v>
      </c>
      <c r="J19" s="2"/>
      <c r="K19" s="2">
        <v>3</v>
      </c>
      <c r="L19" s="2"/>
      <c r="M19" s="2">
        <v>4</v>
      </c>
      <c r="N19" s="2"/>
      <c r="O19" s="2">
        <v>4</v>
      </c>
      <c r="P19" s="2"/>
      <c r="Q19" s="2">
        <v>3</v>
      </c>
      <c r="R19" s="2"/>
      <c r="S19" s="2">
        <v>4</v>
      </c>
      <c r="T19" s="2"/>
      <c r="U19" s="2">
        <v>4</v>
      </c>
      <c r="V19" s="2"/>
      <c r="W19" s="2">
        <v>4</v>
      </c>
      <c r="X19" s="2"/>
      <c r="Y19" s="2">
        <v>3</v>
      </c>
      <c r="Z19" s="2"/>
      <c r="AA19" s="2">
        <v>4</v>
      </c>
      <c r="AB19" s="2"/>
      <c r="AC19" s="2">
        <v>4</v>
      </c>
      <c r="AD19" s="2"/>
      <c r="AE19" s="2">
        <v>4</v>
      </c>
      <c r="AF19" s="2"/>
      <c r="AG19" s="2">
        <v>4</v>
      </c>
      <c r="AH19" s="2"/>
      <c r="AI19" s="2">
        <v>3</v>
      </c>
      <c r="AJ19" s="2"/>
      <c r="AK19" s="2">
        <v>4</v>
      </c>
      <c r="AL19" s="2"/>
      <c r="AM19" s="2">
        <v>4</v>
      </c>
      <c r="AN19" s="2"/>
      <c r="AO19" s="2">
        <v>5</v>
      </c>
      <c r="AP19" s="2"/>
    </row>
    <row r="20" spans="1:42" x14ac:dyDescent="0.25">
      <c r="A20" s="2">
        <v>19</v>
      </c>
      <c r="B20" s="2" t="s">
        <v>54</v>
      </c>
      <c r="C20" s="2">
        <v>3</v>
      </c>
      <c r="D20" s="2"/>
      <c r="E20" s="2">
        <v>3</v>
      </c>
      <c r="F20" s="2"/>
      <c r="G20" s="2">
        <v>3</v>
      </c>
      <c r="H20" s="2"/>
      <c r="I20" s="2">
        <v>2</v>
      </c>
      <c r="J20" s="2"/>
      <c r="K20" s="2">
        <v>1</v>
      </c>
      <c r="L20" s="2"/>
      <c r="M20" s="2">
        <v>2</v>
      </c>
      <c r="N20" s="2"/>
      <c r="O20" s="2">
        <v>3</v>
      </c>
      <c r="P20" s="2"/>
      <c r="Q20" s="2">
        <v>3</v>
      </c>
      <c r="R20" s="2"/>
      <c r="S20" s="2">
        <v>3</v>
      </c>
      <c r="T20" s="2"/>
      <c r="U20" s="2">
        <v>2</v>
      </c>
      <c r="V20" s="2"/>
      <c r="W20" s="2">
        <v>3</v>
      </c>
      <c r="X20" s="2"/>
      <c r="Y20" s="2">
        <v>3</v>
      </c>
      <c r="Z20" s="2"/>
      <c r="AA20" s="2">
        <v>3</v>
      </c>
      <c r="AB20" s="2"/>
      <c r="AC20" s="2">
        <v>4</v>
      </c>
      <c r="AD20" s="2"/>
      <c r="AE20" s="2">
        <v>3</v>
      </c>
      <c r="AF20" s="2"/>
      <c r="AG20" s="2">
        <v>3</v>
      </c>
      <c r="AH20" s="2"/>
      <c r="AI20" s="2">
        <v>3</v>
      </c>
      <c r="AJ20" s="2"/>
      <c r="AK20" s="2">
        <v>3</v>
      </c>
      <c r="AL20" s="2"/>
      <c r="AM20" s="2">
        <v>3</v>
      </c>
      <c r="AN20" s="2"/>
      <c r="AO20" s="2">
        <v>2</v>
      </c>
      <c r="AP20" s="2"/>
    </row>
    <row r="21" spans="1:42" x14ac:dyDescent="0.25">
      <c r="A21" s="2">
        <v>20</v>
      </c>
      <c r="B21" s="2" t="s">
        <v>55</v>
      </c>
      <c r="C21" s="2">
        <v>3</v>
      </c>
      <c r="D21" s="2"/>
      <c r="E21" s="2">
        <v>3</v>
      </c>
      <c r="F21" s="2"/>
      <c r="G21" s="2">
        <v>4</v>
      </c>
      <c r="H21" s="2"/>
      <c r="I21" s="2">
        <v>3</v>
      </c>
      <c r="J21" s="2"/>
      <c r="K21" s="2">
        <v>1</v>
      </c>
      <c r="L21" s="2"/>
      <c r="M21" s="2">
        <v>5</v>
      </c>
      <c r="N21" s="2"/>
      <c r="O21" s="2">
        <v>3</v>
      </c>
      <c r="P21" s="2"/>
      <c r="Q21" s="2">
        <v>3</v>
      </c>
      <c r="R21" s="2"/>
      <c r="S21" s="2">
        <v>3</v>
      </c>
      <c r="T21" s="2"/>
      <c r="U21" s="2">
        <v>3</v>
      </c>
      <c r="V21" s="2"/>
      <c r="W21" s="2">
        <v>3</v>
      </c>
      <c r="X21" s="2"/>
      <c r="Y21" s="2">
        <v>3</v>
      </c>
      <c r="Z21" s="2"/>
      <c r="AA21" s="2">
        <v>3</v>
      </c>
      <c r="AB21" s="2"/>
      <c r="AC21" s="2">
        <v>3</v>
      </c>
      <c r="AD21" s="2"/>
      <c r="AE21" s="2">
        <v>3</v>
      </c>
      <c r="AF21" s="2"/>
      <c r="AG21" s="2">
        <v>3</v>
      </c>
      <c r="AH21" s="2"/>
      <c r="AI21" s="2">
        <v>3</v>
      </c>
      <c r="AJ21" s="2"/>
      <c r="AK21" s="2">
        <v>3</v>
      </c>
      <c r="AL21" s="2"/>
      <c r="AM21" s="2">
        <v>3</v>
      </c>
      <c r="AN21" s="2"/>
      <c r="AO21" s="2">
        <v>3</v>
      </c>
      <c r="AP21" s="2"/>
    </row>
    <row r="22" spans="1:42" x14ac:dyDescent="0.25">
      <c r="A22" s="2">
        <v>21</v>
      </c>
      <c r="B22" s="2" t="s">
        <v>56</v>
      </c>
      <c r="C22" s="2">
        <v>1</v>
      </c>
      <c r="D22" s="2"/>
      <c r="E22" s="2">
        <v>5</v>
      </c>
      <c r="F22" s="2"/>
      <c r="G22" s="2">
        <v>5</v>
      </c>
      <c r="H22" s="2"/>
      <c r="I22" s="2">
        <v>3</v>
      </c>
      <c r="J22" s="2"/>
      <c r="K22" s="2">
        <v>1</v>
      </c>
      <c r="L22" s="2"/>
      <c r="M22" s="2">
        <v>5</v>
      </c>
      <c r="N22" s="2"/>
      <c r="O22" s="2">
        <v>3</v>
      </c>
      <c r="P22" s="2"/>
      <c r="Q22" s="2">
        <v>1</v>
      </c>
      <c r="R22" s="2"/>
      <c r="S22" s="2">
        <v>3</v>
      </c>
      <c r="T22" s="2"/>
      <c r="U22" s="2">
        <v>1</v>
      </c>
      <c r="V22" s="2"/>
      <c r="W22" s="2">
        <v>5</v>
      </c>
      <c r="X22" s="2"/>
      <c r="Y22" s="2">
        <v>2</v>
      </c>
      <c r="Z22" s="2"/>
      <c r="AA22" s="2">
        <v>5</v>
      </c>
      <c r="AB22" s="2"/>
      <c r="AC22" s="2">
        <v>5</v>
      </c>
      <c r="AD22" s="2"/>
      <c r="AE22" s="2">
        <v>4</v>
      </c>
      <c r="AF22" s="2"/>
      <c r="AG22" s="2">
        <v>3</v>
      </c>
      <c r="AH22" s="2"/>
      <c r="AI22" s="2">
        <v>2</v>
      </c>
      <c r="AJ22" s="2"/>
      <c r="AK22" s="2">
        <v>3</v>
      </c>
      <c r="AL22" s="2"/>
      <c r="AM22" s="2">
        <v>3</v>
      </c>
      <c r="AN22" s="2"/>
      <c r="AO22" s="2">
        <v>1</v>
      </c>
      <c r="AP22" s="2"/>
    </row>
    <row r="23" spans="1:42" x14ac:dyDescent="0.25">
      <c r="A23" s="2">
        <v>22</v>
      </c>
      <c r="B23" s="2" t="s">
        <v>55</v>
      </c>
      <c r="C23" s="2">
        <v>3</v>
      </c>
      <c r="D23" s="2"/>
      <c r="E23" s="2">
        <v>3</v>
      </c>
      <c r="F23" s="2"/>
      <c r="G23" s="2">
        <v>4</v>
      </c>
      <c r="H23" s="2"/>
      <c r="I23" s="2">
        <v>3</v>
      </c>
      <c r="J23" s="2"/>
      <c r="K23" s="2">
        <v>1</v>
      </c>
      <c r="L23" s="2"/>
      <c r="M23" s="2">
        <v>5</v>
      </c>
      <c r="N23" s="2"/>
      <c r="O23" s="2">
        <v>3</v>
      </c>
      <c r="P23" s="2"/>
      <c r="Q23" s="2">
        <v>3</v>
      </c>
      <c r="R23" s="2"/>
      <c r="S23" s="2">
        <v>3</v>
      </c>
      <c r="T23" s="2"/>
      <c r="U23" s="2">
        <v>3</v>
      </c>
      <c r="V23" s="2"/>
      <c r="W23" s="2">
        <v>3</v>
      </c>
      <c r="X23" s="2"/>
      <c r="Y23" s="2">
        <v>3</v>
      </c>
      <c r="Z23" s="2"/>
      <c r="AA23" s="2">
        <v>3</v>
      </c>
      <c r="AB23" s="2"/>
      <c r="AC23" s="2">
        <v>3</v>
      </c>
      <c r="AD23" s="2"/>
      <c r="AE23" s="2">
        <v>3</v>
      </c>
      <c r="AF23" s="2"/>
      <c r="AG23" s="2">
        <v>3</v>
      </c>
      <c r="AH23" s="2"/>
      <c r="AI23" s="2">
        <v>3</v>
      </c>
      <c r="AJ23" s="2"/>
      <c r="AK23" s="2">
        <v>3</v>
      </c>
      <c r="AL23" s="2"/>
      <c r="AM23" s="2">
        <v>3</v>
      </c>
      <c r="AN23" s="2"/>
      <c r="AO23" s="2">
        <v>3</v>
      </c>
      <c r="AP23" s="2"/>
    </row>
    <row r="24" spans="1:42" x14ac:dyDescent="0.25">
      <c r="A24" s="2">
        <v>23</v>
      </c>
      <c r="B24" s="2" t="s">
        <v>57</v>
      </c>
      <c r="C24" s="2">
        <v>1</v>
      </c>
      <c r="D24" s="2"/>
      <c r="E24" s="2">
        <v>4</v>
      </c>
      <c r="F24" s="2"/>
      <c r="G24" s="2">
        <v>4</v>
      </c>
      <c r="H24" s="2"/>
      <c r="I24" s="2">
        <v>4</v>
      </c>
      <c r="J24" s="2"/>
      <c r="K24" s="2">
        <v>4</v>
      </c>
      <c r="L24" s="2"/>
      <c r="M24" s="2">
        <v>5</v>
      </c>
      <c r="N24" s="2"/>
      <c r="O24" s="2">
        <v>5</v>
      </c>
      <c r="P24" s="2"/>
      <c r="Q24" s="2">
        <v>2</v>
      </c>
      <c r="R24" s="2"/>
      <c r="S24" s="2">
        <v>3</v>
      </c>
      <c r="T24" s="2"/>
      <c r="U24" s="2">
        <v>4</v>
      </c>
      <c r="V24" s="2"/>
      <c r="W24" s="2">
        <v>4</v>
      </c>
      <c r="X24" s="2"/>
      <c r="Y24" s="2">
        <v>4</v>
      </c>
      <c r="Z24" s="2"/>
      <c r="AA24" s="2">
        <v>5</v>
      </c>
      <c r="AB24" s="2"/>
      <c r="AC24" s="2">
        <v>4</v>
      </c>
      <c r="AD24" s="2"/>
      <c r="AE24" s="2">
        <v>4</v>
      </c>
      <c r="AF24" s="2"/>
      <c r="AG24" s="2">
        <v>4</v>
      </c>
      <c r="AH24" s="2"/>
      <c r="AI24" s="2">
        <v>4</v>
      </c>
      <c r="AJ24" s="2"/>
      <c r="AK24" s="2">
        <v>5</v>
      </c>
      <c r="AL24" s="2"/>
      <c r="AM24" s="2">
        <v>4</v>
      </c>
      <c r="AN24" s="2"/>
      <c r="AO24" s="2">
        <v>4</v>
      </c>
      <c r="AP24" s="2"/>
    </row>
    <row r="25" spans="1:42" x14ac:dyDescent="0.25">
      <c r="A25" s="2">
        <v>24</v>
      </c>
      <c r="B25" s="2" t="s">
        <v>58</v>
      </c>
      <c r="C25" s="2">
        <v>2</v>
      </c>
      <c r="D25" s="2"/>
      <c r="E25" s="2">
        <v>4</v>
      </c>
      <c r="F25" s="2"/>
      <c r="G25" s="2">
        <v>4</v>
      </c>
      <c r="H25" s="2"/>
      <c r="I25" s="2">
        <v>3</v>
      </c>
      <c r="J25" s="2"/>
      <c r="K25" s="2">
        <v>4</v>
      </c>
      <c r="L25" s="2"/>
      <c r="M25" s="2">
        <v>4</v>
      </c>
      <c r="N25" s="2"/>
      <c r="O25" s="2">
        <v>4</v>
      </c>
      <c r="P25" s="2"/>
      <c r="Q25" s="2">
        <v>3</v>
      </c>
      <c r="R25" s="2"/>
      <c r="S25" s="2">
        <v>4</v>
      </c>
      <c r="T25" s="2"/>
      <c r="U25" s="2">
        <v>3</v>
      </c>
      <c r="V25" s="2"/>
      <c r="W25" s="2">
        <v>3</v>
      </c>
      <c r="X25" s="2"/>
      <c r="Y25" s="2">
        <v>4</v>
      </c>
      <c r="Z25" s="2"/>
      <c r="AA25" s="2">
        <v>4</v>
      </c>
      <c r="AB25" s="2"/>
      <c r="AC25" s="2">
        <v>4</v>
      </c>
      <c r="AD25" s="2"/>
      <c r="AE25" s="2">
        <v>4</v>
      </c>
      <c r="AF25" s="2"/>
      <c r="AG25" s="2">
        <v>3</v>
      </c>
      <c r="AH25" s="2"/>
      <c r="AI25" s="2">
        <v>3</v>
      </c>
      <c r="AJ25" s="2"/>
      <c r="AK25" s="2">
        <v>4</v>
      </c>
      <c r="AL25" s="2"/>
      <c r="AM25" s="2">
        <v>4</v>
      </c>
      <c r="AN25" s="2"/>
      <c r="AO25" s="2">
        <v>3</v>
      </c>
      <c r="AP25" s="2"/>
    </row>
    <row r="26" spans="1:42" x14ac:dyDescent="0.25">
      <c r="A26" s="2">
        <v>25</v>
      </c>
      <c r="B26" s="2" t="s">
        <v>59</v>
      </c>
      <c r="C26" s="2">
        <v>1</v>
      </c>
      <c r="D26" s="2"/>
      <c r="E26" s="2">
        <v>4</v>
      </c>
      <c r="F26" s="2"/>
      <c r="G26" s="2">
        <v>5</v>
      </c>
      <c r="H26" s="2"/>
      <c r="I26" s="2">
        <v>4</v>
      </c>
      <c r="J26" s="2"/>
      <c r="K26" s="2">
        <v>4</v>
      </c>
      <c r="L26" s="2"/>
      <c r="M26" s="2">
        <v>5</v>
      </c>
      <c r="N26" s="2"/>
      <c r="O26" s="2">
        <v>4</v>
      </c>
      <c r="P26" s="2"/>
      <c r="Q26" s="2">
        <v>4</v>
      </c>
      <c r="R26" s="2"/>
      <c r="S26" s="2">
        <v>4</v>
      </c>
      <c r="T26" s="2"/>
      <c r="U26" s="2">
        <v>4</v>
      </c>
      <c r="V26" s="2"/>
      <c r="W26" s="2">
        <v>5</v>
      </c>
      <c r="X26" s="2"/>
      <c r="Y26" s="2">
        <v>4</v>
      </c>
      <c r="Z26" s="2"/>
      <c r="AA26" s="2">
        <v>5</v>
      </c>
      <c r="AB26" s="2"/>
      <c r="AC26" s="2">
        <v>5</v>
      </c>
      <c r="AD26" s="2"/>
      <c r="AE26" s="2">
        <v>4</v>
      </c>
      <c r="AF26" s="2"/>
      <c r="AG26" s="2">
        <v>4</v>
      </c>
      <c r="AH26" s="2"/>
      <c r="AI26" s="2">
        <v>4</v>
      </c>
      <c r="AJ26" s="2"/>
      <c r="AK26" s="2">
        <v>4</v>
      </c>
      <c r="AL26" s="2"/>
      <c r="AM26" s="2">
        <v>4</v>
      </c>
      <c r="AN26" s="2"/>
      <c r="AO26" s="2">
        <v>4</v>
      </c>
      <c r="AP26" s="2"/>
    </row>
    <row r="27" spans="1:42" x14ac:dyDescent="0.25">
      <c r="A27" s="2">
        <v>26</v>
      </c>
      <c r="B27" s="2" t="s">
        <v>60</v>
      </c>
      <c r="C27" s="2">
        <v>2</v>
      </c>
      <c r="D27" s="2"/>
      <c r="E27" s="2">
        <v>5</v>
      </c>
      <c r="F27" s="2"/>
      <c r="G27" s="2">
        <v>4</v>
      </c>
      <c r="H27" s="2"/>
      <c r="I27" s="2">
        <v>5</v>
      </c>
      <c r="J27" s="2"/>
      <c r="K27" s="2">
        <v>4</v>
      </c>
      <c r="L27" s="2"/>
      <c r="M27" s="2">
        <v>5</v>
      </c>
      <c r="N27" s="2"/>
      <c r="O27" s="2">
        <v>5</v>
      </c>
      <c r="P27" s="2"/>
      <c r="Q27" s="2">
        <v>4</v>
      </c>
      <c r="R27" s="2"/>
      <c r="S27" s="2">
        <v>4</v>
      </c>
      <c r="T27" s="2"/>
      <c r="U27" s="2">
        <v>5</v>
      </c>
      <c r="V27" s="2"/>
      <c r="W27" s="2">
        <v>5</v>
      </c>
      <c r="X27" s="2"/>
      <c r="Y27" s="2">
        <v>4</v>
      </c>
      <c r="Z27" s="2"/>
      <c r="AA27" s="2">
        <v>4</v>
      </c>
      <c r="AB27" s="2"/>
      <c r="AC27" s="2">
        <v>5</v>
      </c>
      <c r="AD27" s="2"/>
      <c r="AE27" s="2">
        <v>5</v>
      </c>
      <c r="AF27" s="2"/>
      <c r="AG27" s="2">
        <v>5</v>
      </c>
      <c r="AH27" s="2"/>
      <c r="AI27" s="2">
        <v>5</v>
      </c>
      <c r="AJ27" s="2"/>
      <c r="AK27" s="2">
        <v>5</v>
      </c>
      <c r="AL27" s="2"/>
      <c r="AM27" s="2">
        <v>5</v>
      </c>
      <c r="AN27" s="2"/>
      <c r="AO27" s="2">
        <v>2</v>
      </c>
      <c r="AP27" s="2"/>
    </row>
    <row r="28" spans="1:42" x14ac:dyDescent="0.25">
      <c r="A28" s="2">
        <v>27</v>
      </c>
      <c r="B28" s="2" t="s">
        <v>61</v>
      </c>
      <c r="C28" s="2">
        <v>2</v>
      </c>
      <c r="D28" s="2"/>
      <c r="E28" s="2">
        <v>4</v>
      </c>
      <c r="F28" s="2"/>
      <c r="G28" s="2">
        <v>4</v>
      </c>
      <c r="H28" s="2"/>
      <c r="I28" s="2">
        <v>4</v>
      </c>
      <c r="J28" s="2"/>
      <c r="K28" s="2">
        <v>3</v>
      </c>
      <c r="L28" s="2"/>
      <c r="M28" s="2">
        <v>5</v>
      </c>
      <c r="N28" s="2"/>
      <c r="O28" s="2">
        <v>5</v>
      </c>
      <c r="P28" s="2"/>
      <c r="Q28" s="2">
        <v>3</v>
      </c>
      <c r="R28" s="2"/>
      <c r="S28" s="2">
        <v>4</v>
      </c>
      <c r="T28" s="2"/>
      <c r="U28" s="2">
        <v>4</v>
      </c>
      <c r="V28" s="2"/>
      <c r="W28" s="2">
        <v>5</v>
      </c>
      <c r="X28" s="2"/>
      <c r="Y28" s="2">
        <v>5</v>
      </c>
      <c r="Z28" s="2"/>
      <c r="AA28" s="2">
        <v>5</v>
      </c>
      <c r="AB28" s="2"/>
      <c r="AC28" s="2">
        <v>5</v>
      </c>
      <c r="AD28" s="2"/>
      <c r="AE28" s="2">
        <v>5</v>
      </c>
      <c r="AF28" s="2"/>
      <c r="AG28" s="2">
        <v>5</v>
      </c>
      <c r="AH28" s="2"/>
      <c r="AI28" s="2">
        <v>4</v>
      </c>
      <c r="AJ28" s="2"/>
      <c r="AK28" s="2">
        <v>4</v>
      </c>
      <c r="AL28" s="2"/>
      <c r="AM28" s="2">
        <v>4</v>
      </c>
      <c r="AN28" s="2"/>
      <c r="AO28" s="2">
        <v>4</v>
      </c>
      <c r="AP28" s="2"/>
    </row>
    <row r="29" spans="1:42" x14ac:dyDescent="0.25">
      <c r="A29" s="2">
        <v>28</v>
      </c>
      <c r="B29" s="2" t="s">
        <v>62</v>
      </c>
      <c r="C29" s="2">
        <v>4</v>
      </c>
      <c r="D29" s="2"/>
      <c r="E29" s="2">
        <v>4</v>
      </c>
      <c r="F29" s="2"/>
      <c r="G29" s="2">
        <v>4</v>
      </c>
      <c r="H29" s="2"/>
      <c r="I29" s="2">
        <v>4</v>
      </c>
      <c r="J29" s="2"/>
      <c r="K29" s="2">
        <v>5</v>
      </c>
      <c r="L29" s="2"/>
      <c r="M29" s="2">
        <v>4</v>
      </c>
      <c r="N29" s="2"/>
      <c r="O29" s="2">
        <v>4</v>
      </c>
      <c r="P29" s="2"/>
      <c r="Q29" s="2">
        <v>3</v>
      </c>
      <c r="R29" s="2"/>
      <c r="S29" s="2">
        <v>3</v>
      </c>
      <c r="T29" s="2"/>
      <c r="U29" s="2">
        <v>4</v>
      </c>
      <c r="V29" s="2"/>
      <c r="W29" s="2">
        <v>4</v>
      </c>
      <c r="X29" s="2"/>
      <c r="Y29" s="2">
        <v>4</v>
      </c>
      <c r="Z29" s="2"/>
      <c r="AA29" s="2">
        <v>4</v>
      </c>
      <c r="AB29" s="2"/>
      <c r="AC29" s="2">
        <v>4</v>
      </c>
      <c r="AD29" s="2"/>
      <c r="AE29" s="2">
        <v>4</v>
      </c>
      <c r="AF29" s="2"/>
      <c r="AG29" s="2">
        <v>4</v>
      </c>
      <c r="AH29" s="2"/>
      <c r="AI29" s="2">
        <v>4</v>
      </c>
      <c r="AJ29" s="2"/>
      <c r="AK29" s="2">
        <v>3</v>
      </c>
      <c r="AL29" s="2"/>
      <c r="AM29" s="2">
        <v>4</v>
      </c>
      <c r="AN29" s="2"/>
      <c r="AO29" s="2">
        <v>2</v>
      </c>
      <c r="AP29" s="2"/>
    </row>
    <row r="30" spans="1:42" x14ac:dyDescent="0.25">
      <c r="A30" s="2">
        <v>29</v>
      </c>
      <c r="B30" s="2" t="s">
        <v>63</v>
      </c>
      <c r="C30" s="2">
        <v>2</v>
      </c>
      <c r="D30" s="2"/>
      <c r="E30" s="2">
        <v>4</v>
      </c>
      <c r="F30" s="2"/>
      <c r="G30" s="2">
        <v>4</v>
      </c>
      <c r="H30" s="2"/>
      <c r="I30" s="2">
        <v>3</v>
      </c>
      <c r="J30" s="2"/>
      <c r="K30" s="2">
        <v>2</v>
      </c>
      <c r="L30" s="2"/>
      <c r="M30" s="2">
        <v>3</v>
      </c>
      <c r="N30" s="2"/>
      <c r="O30" s="2">
        <v>3</v>
      </c>
      <c r="P30" s="2"/>
      <c r="Q30" s="2">
        <v>3</v>
      </c>
      <c r="R30" s="2"/>
      <c r="S30" s="2">
        <v>3</v>
      </c>
      <c r="T30" s="2"/>
      <c r="U30" s="2">
        <v>4</v>
      </c>
      <c r="V30" s="2"/>
      <c r="W30" s="2">
        <v>3</v>
      </c>
      <c r="X30" s="2"/>
      <c r="Y30" s="2">
        <v>4</v>
      </c>
      <c r="Z30" s="2"/>
      <c r="AA30" s="2">
        <v>4</v>
      </c>
      <c r="AB30" s="2"/>
      <c r="AC30" s="2">
        <v>3</v>
      </c>
      <c r="AD30" s="2"/>
      <c r="AE30" s="2">
        <v>4</v>
      </c>
      <c r="AF30" s="2"/>
      <c r="AG30" s="2">
        <v>3</v>
      </c>
      <c r="AH30" s="2"/>
      <c r="AI30" s="2">
        <v>3</v>
      </c>
      <c r="AJ30" s="2"/>
      <c r="AK30" s="2">
        <v>3</v>
      </c>
      <c r="AL30" s="2"/>
      <c r="AM30" s="2">
        <v>2</v>
      </c>
      <c r="AN30" s="2"/>
      <c r="AO30" s="2">
        <v>3</v>
      </c>
      <c r="AP30" s="2"/>
    </row>
    <row r="31" spans="1:42" x14ac:dyDescent="0.25">
      <c r="A31" s="2">
        <v>30</v>
      </c>
      <c r="B31" s="2" t="s">
        <v>64</v>
      </c>
      <c r="C31" s="2">
        <v>1</v>
      </c>
      <c r="D31" s="2"/>
      <c r="E31" s="2">
        <v>4</v>
      </c>
      <c r="F31" s="2"/>
      <c r="G31" s="2">
        <v>5</v>
      </c>
      <c r="H31" s="2"/>
      <c r="I31" s="2">
        <v>4</v>
      </c>
      <c r="J31" s="2"/>
      <c r="K31" s="2">
        <v>4</v>
      </c>
      <c r="L31" s="2"/>
      <c r="M31" s="2">
        <v>3</v>
      </c>
      <c r="N31" s="2"/>
      <c r="O31" s="2">
        <v>4</v>
      </c>
      <c r="P31" s="2"/>
      <c r="Q31" s="2">
        <v>4</v>
      </c>
      <c r="R31" s="2"/>
      <c r="S31" s="2">
        <v>4</v>
      </c>
      <c r="T31" s="2"/>
      <c r="U31" s="2">
        <v>4</v>
      </c>
      <c r="V31" s="2"/>
      <c r="W31" s="2">
        <v>5</v>
      </c>
      <c r="X31" s="2"/>
      <c r="Y31" s="2">
        <v>5</v>
      </c>
      <c r="Z31" s="2"/>
      <c r="AA31" s="2">
        <v>5</v>
      </c>
      <c r="AB31" s="2"/>
      <c r="AC31" s="2">
        <v>5</v>
      </c>
      <c r="AD31" s="2"/>
      <c r="AE31" s="2">
        <v>4</v>
      </c>
      <c r="AF31" s="2"/>
      <c r="AG31" s="2">
        <v>4</v>
      </c>
      <c r="AH31" s="2"/>
      <c r="AI31" s="2">
        <v>4</v>
      </c>
      <c r="AJ31" s="2"/>
      <c r="AK31" s="2">
        <v>4</v>
      </c>
      <c r="AL31" s="2"/>
      <c r="AM31" s="2">
        <v>4</v>
      </c>
      <c r="AN31" s="2"/>
      <c r="AO31" s="2">
        <v>4</v>
      </c>
      <c r="AP31" s="2"/>
    </row>
    <row r="33" spans="2:42" x14ac:dyDescent="0.25">
      <c r="B33" s="2" t="s">
        <v>7</v>
      </c>
      <c r="C33" s="37" t="s">
        <v>8</v>
      </c>
      <c r="D33" s="37" t="s">
        <v>107</v>
      </c>
      <c r="E33" s="45" t="s">
        <v>9</v>
      </c>
      <c r="F33" s="45" t="s">
        <v>114</v>
      </c>
      <c r="G33" s="34" t="s">
        <v>10</v>
      </c>
      <c r="H33" s="34" t="s">
        <v>127</v>
      </c>
      <c r="I33" s="45" t="s">
        <v>11</v>
      </c>
      <c r="J33" s="46" t="s">
        <v>114</v>
      </c>
      <c r="K33" s="37" t="s">
        <v>12</v>
      </c>
      <c r="L33" s="37" t="s">
        <v>116</v>
      </c>
      <c r="M33" s="45" t="s">
        <v>13</v>
      </c>
      <c r="N33" s="45" t="s">
        <v>117</v>
      </c>
      <c r="O33" s="45" t="s">
        <v>14</v>
      </c>
      <c r="P33" s="45" t="s">
        <v>118</v>
      </c>
      <c r="Q33" s="37" t="s">
        <v>15</v>
      </c>
      <c r="R33" s="37" t="s">
        <v>119</v>
      </c>
      <c r="S33" s="37" t="s">
        <v>16</v>
      </c>
      <c r="T33" s="37" t="s">
        <v>108</v>
      </c>
      <c r="U33" s="37" t="s">
        <v>17</v>
      </c>
      <c r="V33" s="37" t="s">
        <v>108</v>
      </c>
      <c r="W33" s="45" t="s">
        <v>18</v>
      </c>
      <c r="X33" s="45" t="s">
        <v>117</v>
      </c>
      <c r="Y33" s="45" t="s">
        <v>19</v>
      </c>
      <c r="Z33" s="45" t="s">
        <v>120</v>
      </c>
      <c r="AA33" s="43" t="s">
        <v>20</v>
      </c>
      <c r="AB33" s="43" t="s">
        <v>122</v>
      </c>
      <c r="AC33" s="43" t="s">
        <v>21</v>
      </c>
      <c r="AD33" s="43" t="s">
        <v>123</v>
      </c>
      <c r="AE33" s="43" t="s">
        <v>65</v>
      </c>
      <c r="AF33" s="43" t="s">
        <v>124</v>
      </c>
      <c r="AG33" s="37" t="s">
        <v>66</v>
      </c>
      <c r="AH33" s="37" t="s">
        <v>108</v>
      </c>
      <c r="AI33" s="34" t="s">
        <v>67</v>
      </c>
      <c r="AJ33" s="34" t="s">
        <v>126</v>
      </c>
      <c r="AK33" s="43" t="s">
        <v>68</v>
      </c>
      <c r="AL33" s="43" t="s">
        <v>122</v>
      </c>
      <c r="AM33" s="37" t="s">
        <v>69</v>
      </c>
      <c r="AN33" s="37" t="s">
        <v>115</v>
      </c>
      <c r="AO33" s="43" t="s">
        <v>70</v>
      </c>
      <c r="AP33" s="43" t="s">
        <v>121</v>
      </c>
    </row>
    <row r="34" spans="2:42" x14ac:dyDescent="0.25">
      <c r="B34" s="2">
        <v>0</v>
      </c>
      <c r="C34" s="41">
        <f t="shared" ref="C34:H34" si="0">COUNTIF(C2:C31,0)</f>
        <v>1</v>
      </c>
      <c r="D34" s="38">
        <f t="shared" si="0"/>
        <v>0</v>
      </c>
      <c r="E34" s="46">
        <f t="shared" si="0"/>
        <v>0</v>
      </c>
      <c r="F34" s="46">
        <f t="shared" si="0"/>
        <v>0</v>
      </c>
      <c r="G34" s="2">
        <f t="shared" si="0"/>
        <v>0</v>
      </c>
      <c r="H34" s="2">
        <f t="shared" si="0"/>
        <v>0</v>
      </c>
      <c r="I34" s="46">
        <f t="shared" ref="I34:T34" si="1">COUNTIF(I2:I31,0)</f>
        <v>0</v>
      </c>
      <c r="J34" s="46">
        <f>COUNTIF(J2:J31,0)</f>
        <v>0</v>
      </c>
      <c r="K34" s="38">
        <f t="shared" si="1"/>
        <v>0</v>
      </c>
      <c r="L34" s="38">
        <f t="shared" si="1"/>
        <v>0</v>
      </c>
      <c r="M34" s="46">
        <f t="shared" si="1"/>
        <v>0</v>
      </c>
      <c r="N34" s="46">
        <f t="shared" si="1"/>
        <v>0</v>
      </c>
      <c r="O34" s="46">
        <f t="shared" si="1"/>
        <v>0</v>
      </c>
      <c r="P34" s="46">
        <f t="shared" si="1"/>
        <v>0</v>
      </c>
      <c r="Q34" s="38">
        <f t="shared" si="1"/>
        <v>0</v>
      </c>
      <c r="R34" s="38">
        <f t="shared" si="1"/>
        <v>0</v>
      </c>
      <c r="S34" s="38">
        <f t="shared" si="1"/>
        <v>0</v>
      </c>
      <c r="T34" s="38">
        <f t="shared" si="1"/>
        <v>0</v>
      </c>
      <c r="U34" s="38">
        <f t="shared" ref="U34:AF34" si="2">COUNTIF(U2:U31,0)</f>
        <v>0</v>
      </c>
      <c r="V34" s="38">
        <f t="shared" si="2"/>
        <v>0</v>
      </c>
      <c r="W34" s="46">
        <f t="shared" si="2"/>
        <v>0</v>
      </c>
      <c r="X34" s="46">
        <f t="shared" si="2"/>
        <v>0</v>
      </c>
      <c r="Y34" s="46">
        <f t="shared" si="2"/>
        <v>0</v>
      </c>
      <c r="Z34" s="46">
        <f t="shared" si="2"/>
        <v>0</v>
      </c>
      <c r="AA34" s="44">
        <f t="shared" si="2"/>
        <v>0</v>
      </c>
      <c r="AB34" s="44">
        <f t="shared" si="2"/>
        <v>0</v>
      </c>
      <c r="AC34" s="44">
        <f t="shared" si="2"/>
        <v>0</v>
      </c>
      <c r="AD34" s="44">
        <f t="shared" si="2"/>
        <v>0</v>
      </c>
      <c r="AE34" s="44">
        <f t="shared" si="2"/>
        <v>0</v>
      </c>
      <c r="AF34" s="44">
        <f t="shared" si="2"/>
        <v>0</v>
      </c>
      <c r="AG34" s="38">
        <f t="shared" ref="AG34:AN34" si="3">COUNTIF(AG2:AG31,0)</f>
        <v>0</v>
      </c>
      <c r="AH34" s="38">
        <f t="shared" si="3"/>
        <v>0</v>
      </c>
      <c r="AI34" s="2">
        <f t="shared" si="3"/>
        <v>0</v>
      </c>
      <c r="AJ34" s="2">
        <f t="shared" si="3"/>
        <v>0</v>
      </c>
      <c r="AK34" s="44">
        <f t="shared" si="3"/>
        <v>0</v>
      </c>
      <c r="AL34" s="44">
        <f t="shared" si="3"/>
        <v>0</v>
      </c>
      <c r="AM34" s="38">
        <f t="shared" si="3"/>
        <v>0</v>
      </c>
      <c r="AN34" s="38">
        <f t="shared" si="3"/>
        <v>0</v>
      </c>
      <c r="AO34" s="44">
        <f>COUNTIF(AO2:AO31,0)</f>
        <v>0</v>
      </c>
      <c r="AP34" s="44">
        <f>COUNTIF(AP2:AP31,0)</f>
        <v>0</v>
      </c>
    </row>
    <row r="35" spans="2:42" x14ac:dyDescent="0.25">
      <c r="B35" s="2">
        <v>1</v>
      </c>
      <c r="C35" s="41">
        <f t="shared" ref="C35:H35" si="4">COUNTIF(C2:C31,1)</f>
        <v>5</v>
      </c>
      <c r="D35" s="38">
        <f t="shared" si="4"/>
        <v>0</v>
      </c>
      <c r="E35" s="46">
        <f t="shared" si="4"/>
        <v>0</v>
      </c>
      <c r="F35" s="46">
        <f t="shared" si="4"/>
        <v>0</v>
      </c>
      <c r="G35" s="2">
        <f t="shared" si="4"/>
        <v>0</v>
      </c>
      <c r="H35" s="2">
        <f t="shared" si="4"/>
        <v>0</v>
      </c>
      <c r="I35" s="46">
        <f t="shared" ref="I35:T35" si="5">COUNTIF(I2:I31,1)</f>
        <v>0</v>
      </c>
      <c r="J35" s="46">
        <f>COUNTIF(J2:J31,1)</f>
        <v>0</v>
      </c>
      <c r="K35" s="38">
        <f t="shared" si="5"/>
        <v>4</v>
      </c>
      <c r="L35" s="38">
        <f t="shared" si="5"/>
        <v>0</v>
      </c>
      <c r="M35" s="46">
        <f t="shared" si="5"/>
        <v>0</v>
      </c>
      <c r="N35" s="46">
        <f t="shared" si="5"/>
        <v>0</v>
      </c>
      <c r="O35" s="46">
        <f t="shared" si="5"/>
        <v>0</v>
      </c>
      <c r="P35" s="46">
        <f t="shared" si="5"/>
        <v>0</v>
      </c>
      <c r="Q35" s="38">
        <f t="shared" si="5"/>
        <v>1</v>
      </c>
      <c r="R35" s="38">
        <f t="shared" si="5"/>
        <v>0</v>
      </c>
      <c r="S35" s="38">
        <f t="shared" si="5"/>
        <v>0</v>
      </c>
      <c r="T35" s="38">
        <f t="shared" si="5"/>
        <v>0</v>
      </c>
      <c r="U35" s="38">
        <f t="shared" ref="U35:AF35" si="6">COUNTIF(U2:U31,1)</f>
        <v>1</v>
      </c>
      <c r="V35" s="38">
        <f t="shared" si="6"/>
        <v>0</v>
      </c>
      <c r="W35" s="46">
        <f t="shared" si="6"/>
        <v>1</v>
      </c>
      <c r="X35" s="46">
        <f t="shared" si="6"/>
        <v>0</v>
      </c>
      <c r="Y35" s="46">
        <f t="shared" si="6"/>
        <v>0</v>
      </c>
      <c r="Z35" s="46">
        <f t="shared" si="6"/>
        <v>0</v>
      </c>
      <c r="AA35" s="44">
        <f t="shared" si="6"/>
        <v>0</v>
      </c>
      <c r="AB35" s="44">
        <f t="shared" si="6"/>
        <v>0</v>
      </c>
      <c r="AC35" s="44">
        <f t="shared" si="6"/>
        <v>0</v>
      </c>
      <c r="AD35" s="44">
        <f t="shared" si="6"/>
        <v>0</v>
      </c>
      <c r="AE35" s="44">
        <f t="shared" si="6"/>
        <v>0</v>
      </c>
      <c r="AF35" s="44">
        <f t="shared" si="6"/>
        <v>0</v>
      </c>
      <c r="AG35" s="38">
        <f t="shared" ref="AG35:AN35" si="7">COUNTIF(AG2:AG31,1)</f>
        <v>0</v>
      </c>
      <c r="AH35" s="38">
        <f t="shared" si="7"/>
        <v>0</v>
      </c>
      <c r="AI35" s="2">
        <f t="shared" si="7"/>
        <v>1</v>
      </c>
      <c r="AJ35" s="2">
        <f t="shared" si="7"/>
        <v>0</v>
      </c>
      <c r="AK35" s="44">
        <f t="shared" si="7"/>
        <v>1</v>
      </c>
      <c r="AL35" s="44">
        <f t="shared" si="7"/>
        <v>0</v>
      </c>
      <c r="AM35" s="38">
        <f t="shared" si="7"/>
        <v>2</v>
      </c>
      <c r="AN35" s="38">
        <f t="shared" si="7"/>
        <v>0</v>
      </c>
      <c r="AO35" s="44">
        <f>COUNTIF(AO2:AO31,1)</f>
        <v>1</v>
      </c>
      <c r="AP35" s="44">
        <f>COUNTIF(AP2:AP31,1)</f>
        <v>0</v>
      </c>
    </row>
    <row r="36" spans="2:42" x14ac:dyDescent="0.25">
      <c r="B36" s="2">
        <v>2</v>
      </c>
      <c r="C36" s="41">
        <f t="shared" ref="C36:H36" si="8">COUNTIF(C2:C31,2)</f>
        <v>12</v>
      </c>
      <c r="D36" s="38">
        <f t="shared" si="8"/>
        <v>0</v>
      </c>
      <c r="E36" s="46">
        <f t="shared" si="8"/>
        <v>0</v>
      </c>
      <c r="F36" s="46">
        <f t="shared" si="8"/>
        <v>0</v>
      </c>
      <c r="G36" s="2">
        <f t="shared" si="8"/>
        <v>0</v>
      </c>
      <c r="H36" s="2">
        <f t="shared" si="8"/>
        <v>0</v>
      </c>
      <c r="I36" s="46">
        <f t="shared" ref="I36:T36" si="9">COUNTIF(I2:I31,2)</f>
        <v>2</v>
      </c>
      <c r="J36" s="46">
        <f>COUNTIF(J2:J31,2)</f>
        <v>0</v>
      </c>
      <c r="K36" s="38">
        <f t="shared" si="9"/>
        <v>2</v>
      </c>
      <c r="L36" s="38">
        <f t="shared" si="9"/>
        <v>0</v>
      </c>
      <c r="M36" s="46">
        <f t="shared" si="9"/>
        <v>2</v>
      </c>
      <c r="N36" s="46">
        <f t="shared" si="9"/>
        <v>0</v>
      </c>
      <c r="O36" s="46">
        <f t="shared" si="9"/>
        <v>0</v>
      </c>
      <c r="P36" s="46">
        <f t="shared" si="9"/>
        <v>0</v>
      </c>
      <c r="Q36" s="38">
        <f t="shared" si="9"/>
        <v>1</v>
      </c>
      <c r="R36" s="38">
        <f t="shared" si="9"/>
        <v>0</v>
      </c>
      <c r="S36" s="38">
        <f t="shared" si="9"/>
        <v>0</v>
      </c>
      <c r="T36" s="38">
        <f t="shared" si="9"/>
        <v>0</v>
      </c>
      <c r="U36" s="38">
        <f t="shared" ref="U36:AF36" si="10">COUNTIF(U2:U31,2)</f>
        <v>1</v>
      </c>
      <c r="V36" s="38">
        <f t="shared" si="10"/>
        <v>0</v>
      </c>
      <c r="W36" s="46">
        <f t="shared" si="10"/>
        <v>0</v>
      </c>
      <c r="X36" s="46">
        <f t="shared" si="10"/>
        <v>0</v>
      </c>
      <c r="Y36" s="46">
        <f t="shared" si="10"/>
        <v>1</v>
      </c>
      <c r="Z36" s="46">
        <f t="shared" si="10"/>
        <v>0</v>
      </c>
      <c r="AA36" s="44">
        <f t="shared" si="10"/>
        <v>0</v>
      </c>
      <c r="AB36" s="44">
        <f t="shared" si="10"/>
        <v>0</v>
      </c>
      <c r="AC36" s="44">
        <f t="shared" si="10"/>
        <v>0</v>
      </c>
      <c r="AD36" s="44">
        <f t="shared" si="10"/>
        <v>0</v>
      </c>
      <c r="AE36" s="44">
        <f t="shared" si="10"/>
        <v>0</v>
      </c>
      <c r="AF36" s="44">
        <f t="shared" si="10"/>
        <v>0</v>
      </c>
      <c r="AG36" s="38">
        <f t="shared" ref="AG36:AN36" si="11">COUNTIF(AG2:AG31,2)</f>
        <v>0</v>
      </c>
      <c r="AH36" s="38">
        <f t="shared" si="11"/>
        <v>0</v>
      </c>
      <c r="AI36" s="2">
        <f t="shared" si="11"/>
        <v>1</v>
      </c>
      <c r="AJ36" s="2">
        <f t="shared" si="11"/>
        <v>0</v>
      </c>
      <c r="AK36" s="44">
        <f t="shared" si="11"/>
        <v>0</v>
      </c>
      <c r="AL36" s="44">
        <f t="shared" si="11"/>
        <v>0</v>
      </c>
      <c r="AM36" s="38">
        <f t="shared" si="11"/>
        <v>1</v>
      </c>
      <c r="AN36" s="38">
        <f t="shared" si="11"/>
        <v>0</v>
      </c>
      <c r="AO36" s="44">
        <f>COUNTIF(AO2:AO31,2)</f>
        <v>4</v>
      </c>
      <c r="AP36" s="44">
        <f>COUNTIF(AP2:AP31,2)</f>
        <v>0</v>
      </c>
    </row>
    <row r="37" spans="2:42" x14ac:dyDescent="0.25">
      <c r="B37" s="2">
        <v>3</v>
      </c>
      <c r="C37" s="41">
        <f>COUNTIF(C2:C$31,3)</f>
        <v>7</v>
      </c>
      <c r="D37" s="38">
        <f>COUNTIF(D2:D$31,3)</f>
        <v>0</v>
      </c>
      <c r="E37" s="46">
        <f>COUNTIF(E2:E$31,3)</f>
        <v>4</v>
      </c>
      <c r="F37" s="46">
        <f>COUNTIF(F2:F$31,3)</f>
        <v>0</v>
      </c>
      <c r="G37" s="2">
        <f>COUNTIF(G2:G$31,3)</f>
        <v>2</v>
      </c>
      <c r="H37" s="2">
        <f>COUNTIF(H2:H$31,3)</f>
        <v>0</v>
      </c>
      <c r="I37" s="46">
        <f>COUNTIF(I2:I$31,3)</f>
        <v>7</v>
      </c>
      <c r="J37" s="46">
        <f>COUNTIF(J2:J$31,3)</f>
        <v>0</v>
      </c>
      <c r="K37" s="38">
        <f>COUNTIF(K2:K$31,3)</f>
        <v>4</v>
      </c>
      <c r="L37" s="38">
        <f>COUNTIF(L2:L$31,3)</f>
        <v>0</v>
      </c>
      <c r="M37" s="46">
        <f>COUNTIF(M2:M$31,3)</f>
        <v>3</v>
      </c>
      <c r="N37" s="46">
        <f>COUNTIF(N2:N$31,3)</f>
        <v>0</v>
      </c>
      <c r="O37" s="46">
        <f>COUNTIF(O2:O$31,3)</f>
        <v>7</v>
      </c>
      <c r="P37" s="46">
        <f>COUNTIF(P2:P$31,3)</f>
        <v>0</v>
      </c>
      <c r="Q37" s="38">
        <f>COUNTIF(Q2:Q$31,3)</f>
        <v>18</v>
      </c>
      <c r="R37" s="38">
        <f>COUNTIF(R2:R$31,3)</f>
        <v>0</v>
      </c>
      <c r="S37" s="38">
        <f>COUNTIF(S2:S$31,3)</f>
        <v>13</v>
      </c>
      <c r="T37" s="38">
        <f>COUNTIF(T2:T$31,3)</f>
        <v>0</v>
      </c>
      <c r="U37" s="38">
        <f>COUNTIF(U2:U$31,3)</f>
        <v>5</v>
      </c>
      <c r="V37" s="38">
        <f>COUNTIF(V2:V$31,3)</f>
        <v>0</v>
      </c>
      <c r="W37" s="46">
        <f>COUNTIF(W2:W$31,3)</f>
        <v>7</v>
      </c>
      <c r="X37" s="46">
        <f>COUNTIF(X2:X$31,3)</f>
        <v>0</v>
      </c>
      <c r="Y37" s="46">
        <f>COUNTIF(Y2:Y$31,3)</f>
        <v>6</v>
      </c>
      <c r="Z37" s="46">
        <f>COUNTIF(Z2:Z$31,3)</f>
        <v>0</v>
      </c>
      <c r="AA37" s="44">
        <f>COUNTIF(AA2:AA$31,3)</f>
        <v>4</v>
      </c>
      <c r="AB37" s="44">
        <f>COUNTIF(AB2:AB$31,3)</f>
        <v>0</v>
      </c>
      <c r="AC37" s="44">
        <f>COUNTIF(AC2:AC$31,3)</f>
        <v>4</v>
      </c>
      <c r="AD37" s="44">
        <f>COUNTIF(AD2:AD$31,3)</f>
        <v>0</v>
      </c>
      <c r="AE37" s="44">
        <f>COUNTIF(AE2:AE$31,3)</f>
        <v>5</v>
      </c>
      <c r="AF37" s="44">
        <f>COUNTIF(AF2:AF$31,3)</f>
        <v>0</v>
      </c>
      <c r="AG37" s="38">
        <f>COUNTIF(AG2:AG$31,3)</f>
        <v>10</v>
      </c>
      <c r="AH37" s="38">
        <f>COUNTIF(AH2:AH$31,3)</f>
        <v>0</v>
      </c>
      <c r="AI37" s="2">
        <f>COUNTIF(AI2:AI$31,3)</f>
        <v>7</v>
      </c>
      <c r="AJ37" s="2">
        <f>COUNTIF(AJ2:AJ$31,3)</f>
        <v>0</v>
      </c>
      <c r="AK37" s="44">
        <f>COUNTIF(AK2:AK$31,3)</f>
        <v>8</v>
      </c>
      <c r="AL37" s="44">
        <f>COUNTIF(AL2:AL$31,3)</f>
        <v>0</v>
      </c>
      <c r="AM37" s="38">
        <f>COUNTIF(AM2:AM$31,3)</f>
        <v>9</v>
      </c>
      <c r="AN37" s="38">
        <f>COUNTIF(AN2:AN$31,3)</f>
        <v>0</v>
      </c>
      <c r="AO37" s="44">
        <f>COUNTIF(AO2:AO$31,3)</f>
        <v>7</v>
      </c>
      <c r="AP37" s="44">
        <f>COUNTIF(AP2:AP$31,3)</f>
        <v>0</v>
      </c>
    </row>
    <row r="38" spans="2:42" x14ac:dyDescent="0.25">
      <c r="B38" s="2">
        <v>4</v>
      </c>
      <c r="C38" s="41">
        <f t="shared" ref="C38:H38" si="12">COUNTIF(C2:C31,4)</f>
        <v>5</v>
      </c>
      <c r="D38" s="38">
        <f t="shared" si="12"/>
        <v>0</v>
      </c>
      <c r="E38" s="46">
        <f t="shared" si="12"/>
        <v>24</v>
      </c>
      <c r="F38" s="46">
        <f t="shared" si="12"/>
        <v>0</v>
      </c>
      <c r="G38" s="2">
        <f t="shared" si="12"/>
        <v>23</v>
      </c>
      <c r="H38" s="2">
        <f t="shared" si="12"/>
        <v>0</v>
      </c>
      <c r="I38" s="46">
        <f t="shared" ref="I38:T38" si="13">COUNTIF(I2:I31,4)</f>
        <v>18</v>
      </c>
      <c r="J38" s="46">
        <f>COUNTIF(J2:J31,4)</f>
        <v>0</v>
      </c>
      <c r="K38" s="38">
        <f t="shared" si="13"/>
        <v>18</v>
      </c>
      <c r="L38" s="38">
        <f t="shared" si="13"/>
        <v>0</v>
      </c>
      <c r="M38" s="46">
        <f t="shared" si="13"/>
        <v>16</v>
      </c>
      <c r="N38" s="46">
        <f t="shared" si="13"/>
        <v>0</v>
      </c>
      <c r="O38" s="46">
        <f t="shared" si="13"/>
        <v>19</v>
      </c>
      <c r="P38" s="46">
        <f t="shared" si="13"/>
        <v>0</v>
      </c>
      <c r="Q38" s="38">
        <f t="shared" si="13"/>
        <v>10</v>
      </c>
      <c r="R38" s="38">
        <f t="shared" si="13"/>
        <v>0</v>
      </c>
      <c r="S38" s="38">
        <f t="shared" si="13"/>
        <v>16</v>
      </c>
      <c r="T38" s="38">
        <f t="shared" si="13"/>
        <v>0</v>
      </c>
      <c r="U38" s="38">
        <f t="shared" ref="U38:AF38" si="14">COUNTIF(U2:U31,4)</f>
        <v>20</v>
      </c>
      <c r="V38" s="38">
        <f t="shared" si="14"/>
        <v>0</v>
      </c>
      <c r="W38" s="46">
        <f t="shared" si="14"/>
        <v>15</v>
      </c>
      <c r="X38" s="46">
        <f t="shared" si="14"/>
        <v>0</v>
      </c>
      <c r="Y38" s="46">
        <f t="shared" si="14"/>
        <v>20</v>
      </c>
      <c r="Z38" s="46">
        <f t="shared" si="14"/>
        <v>0</v>
      </c>
      <c r="AA38" s="44">
        <f t="shared" si="14"/>
        <v>18</v>
      </c>
      <c r="AB38" s="44">
        <f t="shared" si="14"/>
        <v>0</v>
      </c>
      <c r="AC38" s="44">
        <f t="shared" si="14"/>
        <v>16</v>
      </c>
      <c r="AD38" s="44">
        <f t="shared" si="14"/>
        <v>0</v>
      </c>
      <c r="AE38" s="44">
        <f t="shared" si="14"/>
        <v>20</v>
      </c>
      <c r="AF38" s="44">
        <f t="shared" si="14"/>
        <v>0</v>
      </c>
      <c r="AG38" s="38">
        <f t="shared" ref="AG38:AN38" si="15">COUNTIF(AG2:AG31,4)</f>
        <v>17</v>
      </c>
      <c r="AH38" s="38">
        <f t="shared" si="15"/>
        <v>0</v>
      </c>
      <c r="AI38" s="2">
        <f t="shared" si="15"/>
        <v>18</v>
      </c>
      <c r="AJ38" s="2">
        <f t="shared" si="15"/>
        <v>0</v>
      </c>
      <c r="AK38" s="44">
        <f t="shared" si="15"/>
        <v>16</v>
      </c>
      <c r="AL38" s="44">
        <f t="shared" si="15"/>
        <v>0</v>
      </c>
      <c r="AM38" s="38">
        <f t="shared" si="15"/>
        <v>16</v>
      </c>
      <c r="AN38" s="38">
        <f t="shared" si="15"/>
        <v>0</v>
      </c>
      <c r="AO38" s="44">
        <f>COUNTIF(AO2:AO31,4)</f>
        <v>14</v>
      </c>
      <c r="AP38" s="44">
        <f>COUNTIF(AP2:AP31,4)</f>
        <v>0</v>
      </c>
    </row>
    <row r="39" spans="2:42" x14ac:dyDescent="0.25">
      <c r="B39" s="2">
        <v>5</v>
      </c>
      <c r="C39" s="41">
        <f t="shared" ref="C39:H39" si="16">COUNTIF(C2:C31,5)</f>
        <v>0</v>
      </c>
      <c r="D39" s="38">
        <f t="shared" si="16"/>
        <v>0</v>
      </c>
      <c r="E39" s="46">
        <f t="shared" si="16"/>
        <v>2</v>
      </c>
      <c r="F39" s="46">
        <f t="shared" si="16"/>
        <v>0</v>
      </c>
      <c r="G39" s="2">
        <f t="shared" si="16"/>
        <v>5</v>
      </c>
      <c r="H39" s="2">
        <f t="shared" si="16"/>
        <v>0</v>
      </c>
      <c r="I39" s="46">
        <f t="shared" ref="I39:T39" si="17">COUNTIF(I2:I31,5)</f>
        <v>3</v>
      </c>
      <c r="J39" s="46">
        <f>COUNTIF(J2:J31,5)</f>
        <v>0</v>
      </c>
      <c r="K39" s="38">
        <f t="shared" si="17"/>
        <v>2</v>
      </c>
      <c r="L39" s="38">
        <f t="shared" si="17"/>
        <v>0</v>
      </c>
      <c r="M39" s="46">
        <f t="shared" si="17"/>
        <v>9</v>
      </c>
      <c r="N39" s="46">
        <f t="shared" si="17"/>
        <v>0</v>
      </c>
      <c r="O39" s="46">
        <f t="shared" si="17"/>
        <v>4</v>
      </c>
      <c r="P39" s="46">
        <f t="shared" si="17"/>
        <v>0</v>
      </c>
      <c r="Q39" s="38">
        <f t="shared" si="17"/>
        <v>0</v>
      </c>
      <c r="R39" s="38">
        <f t="shared" si="17"/>
        <v>0</v>
      </c>
      <c r="S39" s="38">
        <f t="shared" si="17"/>
        <v>1</v>
      </c>
      <c r="T39" s="38">
        <f t="shared" si="17"/>
        <v>0</v>
      </c>
      <c r="U39" s="38">
        <f t="shared" ref="U39:AF39" si="18">COUNTIF(U2:U31,5)</f>
        <v>3</v>
      </c>
      <c r="V39" s="38">
        <f t="shared" si="18"/>
        <v>0</v>
      </c>
      <c r="W39" s="46">
        <f t="shared" si="18"/>
        <v>7</v>
      </c>
      <c r="X39" s="46">
        <f t="shared" si="18"/>
        <v>0</v>
      </c>
      <c r="Y39" s="46">
        <f t="shared" si="18"/>
        <v>3</v>
      </c>
      <c r="Z39" s="46">
        <f t="shared" si="18"/>
        <v>0</v>
      </c>
      <c r="AA39" s="44">
        <f t="shared" si="18"/>
        <v>8</v>
      </c>
      <c r="AB39" s="44">
        <f t="shared" si="18"/>
        <v>0</v>
      </c>
      <c r="AC39" s="44">
        <f t="shared" si="18"/>
        <v>10</v>
      </c>
      <c r="AD39" s="44">
        <f t="shared" si="18"/>
        <v>0</v>
      </c>
      <c r="AE39" s="44">
        <f t="shared" si="18"/>
        <v>5</v>
      </c>
      <c r="AF39" s="44">
        <f t="shared" si="18"/>
        <v>0</v>
      </c>
      <c r="AG39" s="38">
        <f t="shared" ref="AG39:AN39" si="19">COUNTIF(AG2:AG31,5)</f>
        <v>3</v>
      </c>
      <c r="AH39" s="38">
        <f t="shared" si="19"/>
        <v>0</v>
      </c>
      <c r="AI39" s="2">
        <f t="shared" si="19"/>
        <v>3</v>
      </c>
      <c r="AJ39" s="2">
        <f t="shared" si="19"/>
        <v>0</v>
      </c>
      <c r="AK39" s="44">
        <f t="shared" si="19"/>
        <v>5</v>
      </c>
      <c r="AL39" s="44">
        <f t="shared" si="19"/>
        <v>0</v>
      </c>
      <c r="AM39" s="38">
        <f t="shared" si="19"/>
        <v>2</v>
      </c>
      <c r="AN39" s="38">
        <f t="shared" si="19"/>
        <v>0</v>
      </c>
      <c r="AO39" s="44">
        <f>COUNTIF(AO2:AO31,5)</f>
        <v>4</v>
      </c>
      <c r="AP39" s="44">
        <f>COUNTIF(AP2:AP31,5)</f>
        <v>0</v>
      </c>
    </row>
    <row r="41" spans="2:42" x14ac:dyDescent="0.25">
      <c r="B41">
        <v>0</v>
      </c>
      <c r="C41" s="4">
        <f>C34/30*100%</f>
        <v>3.3333333333333333E-2</v>
      </c>
      <c r="D41">
        <f t="shared" ref="D41:H46" si="20">D34/30*100</f>
        <v>0</v>
      </c>
      <c r="E41" s="4">
        <f t="shared" ref="E41:E46" si="21">E34/30*100%</f>
        <v>0</v>
      </c>
      <c r="F41">
        <f t="shared" si="20"/>
        <v>0</v>
      </c>
      <c r="G41" s="4">
        <f t="shared" ref="G41:G46" si="22">G34/30*100%</f>
        <v>0</v>
      </c>
      <c r="H41">
        <f t="shared" si="20"/>
        <v>0</v>
      </c>
      <c r="I41" s="4">
        <f t="shared" ref="I41:I46" si="23">I34/30*100%</f>
        <v>0</v>
      </c>
      <c r="J41" s="4">
        <f t="shared" ref="J41:J46" si="24">J34/30*100</f>
        <v>0</v>
      </c>
      <c r="K41" s="4">
        <f t="shared" ref="K41:K46" si="25">K34/30*100%</f>
        <v>0</v>
      </c>
      <c r="L41" s="4">
        <f t="shared" ref="L41:L46" si="26">L34/30*100</f>
        <v>0</v>
      </c>
      <c r="M41" s="4">
        <f t="shared" ref="M41:M46" si="27">M34/30*100%</f>
        <v>0</v>
      </c>
      <c r="N41" s="4">
        <f t="shared" ref="N41:AP41" si="28">N34/30*100%</f>
        <v>0</v>
      </c>
      <c r="O41" s="4">
        <f t="shared" si="28"/>
        <v>0</v>
      </c>
      <c r="P41" s="4">
        <f t="shared" si="28"/>
        <v>0</v>
      </c>
      <c r="Q41" s="4">
        <f t="shared" si="28"/>
        <v>0</v>
      </c>
      <c r="R41" s="4">
        <f t="shared" si="28"/>
        <v>0</v>
      </c>
      <c r="S41" s="4">
        <f t="shared" si="28"/>
        <v>0</v>
      </c>
      <c r="T41" s="4">
        <f t="shared" si="28"/>
        <v>0</v>
      </c>
      <c r="U41" s="4">
        <f t="shared" si="28"/>
        <v>0</v>
      </c>
      <c r="V41" s="4">
        <f t="shared" si="28"/>
        <v>0</v>
      </c>
      <c r="W41" s="4">
        <f t="shared" si="28"/>
        <v>0</v>
      </c>
      <c r="X41" s="4">
        <f t="shared" si="28"/>
        <v>0</v>
      </c>
      <c r="Y41" s="4">
        <f t="shared" si="28"/>
        <v>0</v>
      </c>
      <c r="Z41" s="4">
        <f t="shared" si="28"/>
        <v>0</v>
      </c>
      <c r="AA41" s="4">
        <f t="shared" si="28"/>
        <v>0</v>
      </c>
      <c r="AB41" s="4">
        <f t="shared" si="28"/>
        <v>0</v>
      </c>
      <c r="AC41" s="4">
        <f t="shared" si="28"/>
        <v>0</v>
      </c>
      <c r="AD41" s="4">
        <f t="shared" si="28"/>
        <v>0</v>
      </c>
      <c r="AE41" s="4">
        <f t="shared" si="28"/>
        <v>0</v>
      </c>
      <c r="AF41" s="4">
        <f t="shared" si="28"/>
        <v>0</v>
      </c>
      <c r="AG41" s="4">
        <f t="shared" si="28"/>
        <v>0</v>
      </c>
      <c r="AH41" s="4">
        <f t="shared" si="28"/>
        <v>0</v>
      </c>
      <c r="AI41" s="4">
        <f t="shared" si="28"/>
        <v>0</v>
      </c>
      <c r="AJ41" s="4">
        <f t="shared" si="28"/>
        <v>0</v>
      </c>
      <c r="AK41" s="4">
        <f t="shared" si="28"/>
        <v>0</v>
      </c>
      <c r="AL41" s="4">
        <f t="shared" si="28"/>
        <v>0</v>
      </c>
      <c r="AM41" s="4">
        <f t="shared" si="28"/>
        <v>0</v>
      </c>
      <c r="AN41" s="4">
        <f t="shared" si="28"/>
        <v>0</v>
      </c>
      <c r="AO41" s="4">
        <f t="shared" si="28"/>
        <v>0</v>
      </c>
      <c r="AP41" s="4">
        <f t="shared" si="28"/>
        <v>0</v>
      </c>
    </row>
    <row r="42" spans="2:42" x14ac:dyDescent="0.25">
      <c r="B42">
        <v>1</v>
      </c>
      <c r="C42" s="4">
        <f>C35/30</f>
        <v>0.16666666666666666</v>
      </c>
      <c r="D42">
        <f t="shared" si="20"/>
        <v>0</v>
      </c>
      <c r="E42" s="4">
        <f t="shared" si="21"/>
        <v>0</v>
      </c>
      <c r="F42">
        <f t="shared" si="20"/>
        <v>0</v>
      </c>
      <c r="G42" s="4">
        <f t="shared" si="22"/>
        <v>0</v>
      </c>
      <c r="H42">
        <f t="shared" si="20"/>
        <v>0</v>
      </c>
      <c r="I42" s="4">
        <f t="shared" si="23"/>
        <v>0</v>
      </c>
      <c r="J42" s="4">
        <f t="shared" si="24"/>
        <v>0</v>
      </c>
      <c r="K42" s="4">
        <f t="shared" si="25"/>
        <v>0.13333333333333333</v>
      </c>
      <c r="L42" s="4">
        <f t="shared" si="26"/>
        <v>0</v>
      </c>
      <c r="M42" s="4">
        <f t="shared" si="27"/>
        <v>0</v>
      </c>
      <c r="N42" s="4">
        <f t="shared" ref="N42:AP42" si="29">N35/30*100%</f>
        <v>0</v>
      </c>
      <c r="O42" s="4">
        <f t="shared" si="29"/>
        <v>0</v>
      </c>
      <c r="P42" s="4">
        <f t="shared" si="29"/>
        <v>0</v>
      </c>
      <c r="Q42" s="4">
        <f t="shared" si="29"/>
        <v>3.3333333333333333E-2</v>
      </c>
      <c r="R42" s="4">
        <f t="shared" si="29"/>
        <v>0</v>
      </c>
      <c r="S42" s="4">
        <f t="shared" si="29"/>
        <v>0</v>
      </c>
      <c r="T42" s="4">
        <f t="shared" si="29"/>
        <v>0</v>
      </c>
      <c r="U42" s="4">
        <f t="shared" si="29"/>
        <v>3.3333333333333333E-2</v>
      </c>
      <c r="V42" s="4">
        <f t="shared" si="29"/>
        <v>0</v>
      </c>
      <c r="W42" s="4">
        <f t="shared" si="29"/>
        <v>3.3333333333333333E-2</v>
      </c>
      <c r="X42" s="4">
        <f t="shared" si="29"/>
        <v>0</v>
      </c>
      <c r="Y42" s="4">
        <f t="shared" si="29"/>
        <v>0</v>
      </c>
      <c r="Z42" s="4">
        <f t="shared" si="29"/>
        <v>0</v>
      </c>
      <c r="AA42" s="4">
        <f t="shared" si="29"/>
        <v>0</v>
      </c>
      <c r="AB42" s="4">
        <f t="shared" si="29"/>
        <v>0</v>
      </c>
      <c r="AC42" s="4">
        <f t="shared" si="29"/>
        <v>0</v>
      </c>
      <c r="AD42" s="4">
        <f t="shared" si="29"/>
        <v>0</v>
      </c>
      <c r="AE42" s="4">
        <f t="shared" si="29"/>
        <v>0</v>
      </c>
      <c r="AF42" s="4">
        <f t="shared" si="29"/>
        <v>0</v>
      </c>
      <c r="AG42" s="4">
        <f t="shared" si="29"/>
        <v>0</v>
      </c>
      <c r="AH42" s="4">
        <f t="shared" si="29"/>
        <v>0</v>
      </c>
      <c r="AI42" s="4">
        <f t="shared" si="29"/>
        <v>3.3333333333333333E-2</v>
      </c>
      <c r="AJ42" s="4">
        <f t="shared" si="29"/>
        <v>0</v>
      </c>
      <c r="AK42" s="4">
        <f t="shared" si="29"/>
        <v>3.3333333333333333E-2</v>
      </c>
      <c r="AL42" s="4">
        <f t="shared" si="29"/>
        <v>0</v>
      </c>
      <c r="AM42" s="4">
        <f t="shared" si="29"/>
        <v>6.6666666666666666E-2</v>
      </c>
      <c r="AN42" s="4">
        <f t="shared" si="29"/>
        <v>0</v>
      </c>
      <c r="AO42" s="4">
        <f t="shared" si="29"/>
        <v>3.3333333333333333E-2</v>
      </c>
      <c r="AP42" s="4">
        <f t="shared" si="29"/>
        <v>0</v>
      </c>
    </row>
    <row r="43" spans="2:42" x14ac:dyDescent="0.25">
      <c r="B43">
        <v>2</v>
      </c>
      <c r="C43" s="4">
        <f>C36/30*100%</f>
        <v>0.4</v>
      </c>
      <c r="D43">
        <f t="shared" si="20"/>
        <v>0</v>
      </c>
      <c r="E43" s="4">
        <f t="shared" si="21"/>
        <v>0</v>
      </c>
      <c r="F43">
        <f t="shared" si="20"/>
        <v>0</v>
      </c>
      <c r="G43" s="4">
        <f t="shared" si="22"/>
        <v>0</v>
      </c>
      <c r="H43">
        <f t="shared" si="20"/>
        <v>0</v>
      </c>
      <c r="I43" s="4">
        <f t="shared" si="23"/>
        <v>6.6666666666666666E-2</v>
      </c>
      <c r="J43" s="4">
        <f t="shared" si="24"/>
        <v>0</v>
      </c>
      <c r="K43" s="4">
        <f t="shared" si="25"/>
        <v>6.6666666666666666E-2</v>
      </c>
      <c r="L43" s="4">
        <f t="shared" si="26"/>
        <v>0</v>
      </c>
      <c r="M43" s="4">
        <f t="shared" si="27"/>
        <v>6.6666666666666666E-2</v>
      </c>
      <c r="N43" s="4">
        <f t="shared" ref="N43:AP43" si="30">N36/30*100%</f>
        <v>0</v>
      </c>
      <c r="O43" s="4">
        <f t="shared" si="30"/>
        <v>0</v>
      </c>
      <c r="P43" s="4">
        <f t="shared" si="30"/>
        <v>0</v>
      </c>
      <c r="Q43" s="4">
        <f t="shared" si="30"/>
        <v>3.3333333333333333E-2</v>
      </c>
      <c r="R43" s="4">
        <f t="shared" si="30"/>
        <v>0</v>
      </c>
      <c r="S43" s="4">
        <f t="shared" si="30"/>
        <v>0</v>
      </c>
      <c r="T43" s="4">
        <f t="shared" si="30"/>
        <v>0</v>
      </c>
      <c r="U43" s="4">
        <f t="shared" si="30"/>
        <v>3.3333333333333333E-2</v>
      </c>
      <c r="V43" s="4">
        <f t="shared" si="30"/>
        <v>0</v>
      </c>
      <c r="W43" s="4">
        <f t="shared" si="30"/>
        <v>0</v>
      </c>
      <c r="X43" s="4">
        <f t="shared" si="30"/>
        <v>0</v>
      </c>
      <c r="Y43" s="4">
        <f t="shared" si="30"/>
        <v>3.3333333333333333E-2</v>
      </c>
      <c r="Z43" s="4">
        <f t="shared" si="30"/>
        <v>0</v>
      </c>
      <c r="AA43" s="4">
        <f t="shared" si="30"/>
        <v>0</v>
      </c>
      <c r="AB43" s="4">
        <f t="shared" si="30"/>
        <v>0</v>
      </c>
      <c r="AC43" s="4">
        <f t="shared" si="30"/>
        <v>0</v>
      </c>
      <c r="AD43" s="4">
        <f t="shared" si="30"/>
        <v>0</v>
      </c>
      <c r="AE43" s="4">
        <f t="shared" si="30"/>
        <v>0</v>
      </c>
      <c r="AF43" s="4">
        <f t="shared" si="30"/>
        <v>0</v>
      </c>
      <c r="AG43" s="4">
        <f t="shared" si="30"/>
        <v>0</v>
      </c>
      <c r="AH43" s="4">
        <f t="shared" si="30"/>
        <v>0</v>
      </c>
      <c r="AI43" s="4">
        <f t="shared" si="30"/>
        <v>3.3333333333333333E-2</v>
      </c>
      <c r="AJ43" s="4">
        <f t="shared" si="30"/>
        <v>0</v>
      </c>
      <c r="AK43" s="4">
        <f t="shared" si="30"/>
        <v>0</v>
      </c>
      <c r="AL43" s="4">
        <f t="shared" si="30"/>
        <v>0</v>
      </c>
      <c r="AM43" s="4">
        <f t="shared" si="30"/>
        <v>3.3333333333333333E-2</v>
      </c>
      <c r="AN43" s="4">
        <f t="shared" si="30"/>
        <v>0</v>
      </c>
      <c r="AO43" s="4">
        <f t="shared" si="30"/>
        <v>0.13333333333333333</v>
      </c>
      <c r="AP43" s="4">
        <f t="shared" si="30"/>
        <v>0</v>
      </c>
    </row>
    <row r="44" spans="2:42" x14ac:dyDescent="0.25">
      <c r="B44">
        <v>3</v>
      </c>
      <c r="C44" s="4">
        <f>C37/30*100%</f>
        <v>0.23333333333333334</v>
      </c>
      <c r="D44">
        <f t="shared" si="20"/>
        <v>0</v>
      </c>
      <c r="E44" s="4">
        <f t="shared" si="21"/>
        <v>0.13333333333333333</v>
      </c>
      <c r="F44">
        <f t="shared" si="20"/>
        <v>0</v>
      </c>
      <c r="G44" s="4">
        <f t="shared" si="22"/>
        <v>6.6666666666666666E-2</v>
      </c>
      <c r="H44">
        <f t="shared" si="20"/>
        <v>0</v>
      </c>
      <c r="I44" s="4">
        <f t="shared" si="23"/>
        <v>0.23333333333333334</v>
      </c>
      <c r="J44" s="4">
        <f t="shared" si="24"/>
        <v>0</v>
      </c>
      <c r="K44" s="4">
        <f t="shared" si="25"/>
        <v>0.13333333333333333</v>
      </c>
      <c r="L44" s="4">
        <f t="shared" si="26"/>
        <v>0</v>
      </c>
      <c r="M44" s="4">
        <f t="shared" si="27"/>
        <v>0.1</v>
      </c>
      <c r="N44" s="4">
        <f t="shared" ref="N44:AP44" si="31">N37/30*100%</f>
        <v>0</v>
      </c>
      <c r="O44" s="4">
        <f t="shared" si="31"/>
        <v>0.23333333333333334</v>
      </c>
      <c r="P44" s="4">
        <f t="shared" si="31"/>
        <v>0</v>
      </c>
      <c r="Q44" s="4">
        <f t="shared" si="31"/>
        <v>0.6</v>
      </c>
      <c r="R44" s="4">
        <f t="shared" si="31"/>
        <v>0</v>
      </c>
      <c r="S44" s="4">
        <f t="shared" si="31"/>
        <v>0.43333333333333335</v>
      </c>
      <c r="T44" s="4">
        <f t="shared" si="31"/>
        <v>0</v>
      </c>
      <c r="U44" s="4">
        <f t="shared" si="31"/>
        <v>0.16666666666666666</v>
      </c>
      <c r="V44" s="4">
        <f t="shared" si="31"/>
        <v>0</v>
      </c>
      <c r="W44" s="4">
        <f t="shared" si="31"/>
        <v>0.23333333333333334</v>
      </c>
      <c r="X44" s="4">
        <f t="shared" si="31"/>
        <v>0</v>
      </c>
      <c r="Y44" s="4">
        <f t="shared" si="31"/>
        <v>0.2</v>
      </c>
      <c r="Z44" s="4">
        <f t="shared" si="31"/>
        <v>0</v>
      </c>
      <c r="AA44" s="4">
        <f t="shared" si="31"/>
        <v>0.13333333333333333</v>
      </c>
      <c r="AB44" s="4">
        <f t="shared" si="31"/>
        <v>0</v>
      </c>
      <c r="AC44" s="4">
        <f t="shared" si="31"/>
        <v>0.13333333333333333</v>
      </c>
      <c r="AD44" s="4">
        <f t="shared" si="31"/>
        <v>0</v>
      </c>
      <c r="AE44" s="4">
        <f t="shared" si="31"/>
        <v>0.16666666666666666</v>
      </c>
      <c r="AF44" s="4">
        <f t="shared" si="31"/>
        <v>0</v>
      </c>
      <c r="AG44" s="4">
        <f t="shared" si="31"/>
        <v>0.33333333333333331</v>
      </c>
      <c r="AH44" s="4">
        <f t="shared" si="31"/>
        <v>0</v>
      </c>
      <c r="AI44" s="4">
        <f t="shared" si="31"/>
        <v>0.23333333333333334</v>
      </c>
      <c r="AJ44" s="4">
        <f t="shared" si="31"/>
        <v>0</v>
      </c>
      <c r="AK44" s="4">
        <f t="shared" si="31"/>
        <v>0.26666666666666666</v>
      </c>
      <c r="AL44" s="4">
        <f t="shared" si="31"/>
        <v>0</v>
      </c>
      <c r="AM44" s="4">
        <f t="shared" si="31"/>
        <v>0.3</v>
      </c>
      <c r="AN44" s="4">
        <f t="shared" si="31"/>
        <v>0</v>
      </c>
      <c r="AO44" s="4">
        <f t="shared" si="31"/>
        <v>0.23333333333333334</v>
      </c>
      <c r="AP44" s="4">
        <f t="shared" si="31"/>
        <v>0</v>
      </c>
    </row>
    <row r="45" spans="2:42" x14ac:dyDescent="0.25">
      <c r="B45">
        <v>4</v>
      </c>
      <c r="C45" s="4">
        <f>C38/30*100%</f>
        <v>0.16666666666666666</v>
      </c>
      <c r="D45">
        <f t="shared" si="20"/>
        <v>0</v>
      </c>
      <c r="E45" s="4">
        <f t="shared" si="21"/>
        <v>0.8</v>
      </c>
      <c r="F45">
        <f t="shared" si="20"/>
        <v>0</v>
      </c>
      <c r="G45" s="4">
        <f t="shared" si="22"/>
        <v>0.76666666666666672</v>
      </c>
      <c r="H45">
        <f t="shared" si="20"/>
        <v>0</v>
      </c>
      <c r="I45" s="4">
        <f t="shared" si="23"/>
        <v>0.6</v>
      </c>
      <c r="J45" s="4">
        <f t="shared" si="24"/>
        <v>0</v>
      </c>
      <c r="K45" s="4">
        <f t="shared" si="25"/>
        <v>0.6</v>
      </c>
      <c r="L45" s="4">
        <f t="shared" si="26"/>
        <v>0</v>
      </c>
      <c r="M45" s="4">
        <f t="shared" si="27"/>
        <v>0.53333333333333333</v>
      </c>
      <c r="N45" s="4">
        <f t="shared" ref="N45:AP45" si="32">N38/30*100%</f>
        <v>0</v>
      </c>
      <c r="O45" s="4">
        <f t="shared" si="32"/>
        <v>0.6333333333333333</v>
      </c>
      <c r="P45" s="4">
        <f t="shared" si="32"/>
        <v>0</v>
      </c>
      <c r="Q45" s="4">
        <f t="shared" si="32"/>
        <v>0.33333333333333331</v>
      </c>
      <c r="R45" s="4">
        <f t="shared" si="32"/>
        <v>0</v>
      </c>
      <c r="S45" s="4">
        <f t="shared" si="32"/>
        <v>0.53333333333333333</v>
      </c>
      <c r="T45" s="4">
        <f t="shared" si="32"/>
        <v>0</v>
      </c>
      <c r="U45" s="4">
        <f t="shared" si="32"/>
        <v>0.66666666666666663</v>
      </c>
      <c r="V45" s="4">
        <f t="shared" si="32"/>
        <v>0</v>
      </c>
      <c r="W45" s="4">
        <f t="shared" si="32"/>
        <v>0.5</v>
      </c>
      <c r="X45" s="4">
        <f t="shared" si="32"/>
        <v>0</v>
      </c>
      <c r="Y45" s="4">
        <f t="shared" si="32"/>
        <v>0.66666666666666663</v>
      </c>
      <c r="Z45" s="4">
        <f t="shared" si="32"/>
        <v>0</v>
      </c>
      <c r="AA45" s="4">
        <f t="shared" si="32"/>
        <v>0.6</v>
      </c>
      <c r="AB45" s="4">
        <f t="shared" si="32"/>
        <v>0</v>
      </c>
      <c r="AC45" s="4">
        <f t="shared" si="32"/>
        <v>0.53333333333333333</v>
      </c>
      <c r="AD45" s="4">
        <f t="shared" si="32"/>
        <v>0</v>
      </c>
      <c r="AE45" s="4">
        <f t="shared" si="32"/>
        <v>0.66666666666666663</v>
      </c>
      <c r="AF45" s="4">
        <f t="shared" si="32"/>
        <v>0</v>
      </c>
      <c r="AG45" s="4">
        <f t="shared" si="32"/>
        <v>0.56666666666666665</v>
      </c>
      <c r="AH45" s="4">
        <f t="shared" si="32"/>
        <v>0</v>
      </c>
      <c r="AI45" s="4">
        <f t="shared" si="32"/>
        <v>0.6</v>
      </c>
      <c r="AJ45" s="4">
        <f t="shared" si="32"/>
        <v>0</v>
      </c>
      <c r="AK45" s="4">
        <f t="shared" si="32"/>
        <v>0.53333333333333333</v>
      </c>
      <c r="AL45" s="4">
        <f t="shared" si="32"/>
        <v>0</v>
      </c>
      <c r="AM45" s="4">
        <f t="shared" si="32"/>
        <v>0.53333333333333333</v>
      </c>
      <c r="AN45" s="4">
        <f t="shared" si="32"/>
        <v>0</v>
      </c>
      <c r="AO45" s="4">
        <f t="shared" si="32"/>
        <v>0.46666666666666667</v>
      </c>
      <c r="AP45" s="4">
        <f t="shared" si="32"/>
        <v>0</v>
      </c>
    </row>
    <row r="46" spans="2:42" x14ac:dyDescent="0.25">
      <c r="B46">
        <v>5</v>
      </c>
      <c r="C46" s="4">
        <f>C39/30*100%</f>
        <v>0</v>
      </c>
      <c r="D46">
        <f t="shared" si="20"/>
        <v>0</v>
      </c>
      <c r="E46" s="4">
        <f t="shared" si="21"/>
        <v>6.6666666666666666E-2</v>
      </c>
      <c r="F46">
        <f t="shared" si="20"/>
        <v>0</v>
      </c>
      <c r="G46" s="4">
        <f t="shared" si="22"/>
        <v>0.16666666666666666</v>
      </c>
      <c r="H46">
        <f t="shared" si="20"/>
        <v>0</v>
      </c>
      <c r="I46" s="4">
        <f t="shared" si="23"/>
        <v>0.1</v>
      </c>
      <c r="J46" s="4">
        <f t="shared" si="24"/>
        <v>0</v>
      </c>
      <c r="K46" s="4">
        <f t="shared" si="25"/>
        <v>6.6666666666666666E-2</v>
      </c>
      <c r="L46" s="4">
        <f t="shared" si="26"/>
        <v>0</v>
      </c>
      <c r="M46" s="4">
        <f t="shared" si="27"/>
        <v>0.3</v>
      </c>
      <c r="N46" s="4">
        <f t="shared" ref="N46:AP46" si="33">N39/30*100%</f>
        <v>0</v>
      </c>
      <c r="O46" s="4">
        <f t="shared" si="33"/>
        <v>0.13333333333333333</v>
      </c>
      <c r="P46" s="4">
        <f t="shared" si="33"/>
        <v>0</v>
      </c>
      <c r="Q46" s="4">
        <f t="shared" si="33"/>
        <v>0</v>
      </c>
      <c r="R46" s="4">
        <f t="shared" si="33"/>
        <v>0</v>
      </c>
      <c r="S46" s="4">
        <f t="shared" si="33"/>
        <v>3.3333333333333333E-2</v>
      </c>
      <c r="T46" s="4">
        <f t="shared" si="33"/>
        <v>0</v>
      </c>
      <c r="U46" s="4">
        <f t="shared" si="33"/>
        <v>0.1</v>
      </c>
      <c r="V46" s="4">
        <f t="shared" si="33"/>
        <v>0</v>
      </c>
      <c r="W46" s="4">
        <f t="shared" si="33"/>
        <v>0.23333333333333334</v>
      </c>
      <c r="X46" s="4">
        <f t="shared" si="33"/>
        <v>0</v>
      </c>
      <c r="Y46" s="4">
        <f t="shared" si="33"/>
        <v>0.1</v>
      </c>
      <c r="Z46" s="4">
        <f t="shared" si="33"/>
        <v>0</v>
      </c>
      <c r="AA46" s="4">
        <f t="shared" si="33"/>
        <v>0.26666666666666666</v>
      </c>
      <c r="AB46" s="4">
        <f t="shared" si="33"/>
        <v>0</v>
      </c>
      <c r="AC46" s="4">
        <f t="shared" si="33"/>
        <v>0.33333333333333331</v>
      </c>
      <c r="AD46" s="4">
        <f t="shared" si="33"/>
        <v>0</v>
      </c>
      <c r="AE46" s="4">
        <f t="shared" si="33"/>
        <v>0.16666666666666666</v>
      </c>
      <c r="AF46" s="4">
        <f t="shared" si="33"/>
        <v>0</v>
      </c>
      <c r="AG46" s="4">
        <f t="shared" si="33"/>
        <v>0.1</v>
      </c>
      <c r="AH46" s="4">
        <f t="shared" si="33"/>
        <v>0</v>
      </c>
      <c r="AI46" s="4">
        <f t="shared" si="33"/>
        <v>0.1</v>
      </c>
      <c r="AJ46" s="4">
        <f t="shared" si="33"/>
        <v>0</v>
      </c>
      <c r="AK46" s="4">
        <f t="shared" si="33"/>
        <v>0.16666666666666666</v>
      </c>
      <c r="AL46" s="4">
        <f t="shared" si="33"/>
        <v>0</v>
      </c>
      <c r="AM46" s="4">
        <f t="shared" si="33"/>
        <v>6.6666666666666666E-2</v>
      </c>
      <c r="AN46" s="4">
        <f t="shared" si="33"/>
        <v>0</v>
      </c>
      <c r="AO46" s="4">
        <f t="shared" si="33"/>
        <v>0.13333333333333333</v>
      </c>
      <c r="AP46" s="4">
        <f t="shared" si="33"/>
        <v>0</v>
      </c>
    </row>
    <row r="47" spans="2:42" x14ac:dyDescent="0.25">
      <c r="C47" s="4">
        <f>SUM(C41:C46)</f>
        <v>0.99999999999999989</v>
      </c>
      <c r="D47">
        <f>C47/4</f>
        <v>0.24999999999999997</v>
      </c>
      <c r="E47" s="4">
        <f>SUM(E41:E46)</f>
        <v>1</v>
      </c>
      <c r="G47" s="4"/>
    </row>
    <row r="51" spans="2:2" s="20" customFormat="1" x14ac:dyDescent="0.25"/>
    <row r="53" spans="2:2" x14ac:dyDescent="0.25">
      <c r="B53" s="39"/>
    </row>
    <row r="54" spans="2:2" x14ac:dyDescent="0.25">
      <c r="B54" s="39"/>
    </row>
    <row r="55" spans="2:2" x14ac:dyDescent="0.25">
      <c r="B55" s="39"/>
    </row>
    <row r="56" spans="2:2" x14ac:dyDescent="0.25">
      <c r="B56" s="39"/>
    </row>
    <row r="57" spans="2:2" x14ac:dyDescent="0.25">
      <c r="B57" s="39"/>
    </row>
    <row r="58" spans="2:2" x14ac:dyDescent="0.25">
      <c r="B58" s="39"/>
    </row>
  </sheetData>
  <mergeCells count="20">
    <mergeCell ref="G1:H1"/>
    <mergeCell ref="C1:D1"/>
    <mergeCell ref="E1:F1"/>
    <mergeCell ref="I1:J1"/>
    <mergeCell ref="K1:L1"/>
    <mergeCell ref="M1:N1"/>
    <mergeCell ref="Y1:Z1"/>
    <mergeCell ref="O1:P1"/>
    <mergeCell ref="Q1:R1"/>
    <mergeCell ref="S1:T1"/>
    <mergeCell ref="U1:V1"/>
    <mergeCell ref="W1:X1"/>
    <mergeCell ref="AM1:AN1"/>
    <mergeCell ref="AO1:AP1"/>
    <mergeCell ref="AK1:AL1"/>
    <mergeCell ref="AA1:AB1"/>
    <mergeCell ref="AC1:AD1"/>
    <mergeCell ref="AE1:AF1"/>
    <mergeCell ref="AG1:AH1"/>
    <mergeCell ref="AI1:AJ1"/>
  </mergeCells>
  <phoneticPr fontId="5" type="noConversion"/>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1373-AF01-4ACC-AB0E-3E91A52DFC49}">
  <dimension ref="A1:N54"/>
  <sheetViews>
    <sheetView topLeftCell="C1" workbookViewId="0">
      <selection activeCell="K3" sqref="K3:M54"/>
    </sheetView>
  </sheetViews>
  <sheetFormatPr defaultRowHeight="15" x14ac:dyDescent="0.25"/>
  <cols>
    <col min="1" max="1" width="20" bestFit="1" customWidth="1"/>
    <col min="11" max="11" width="46.5703125" bestFit="1" customWidth="1"/>
    <col min="12" max="12" width="22.5703125" bestFit="1" customWidth="1"/>
  </cols>
  <sheetData>
    <row r="1" spans="1:14" x14ac:dyDescent="0.25">
      <c r="A1" t="s">
        <v>131</v>
      </c>
      <c r="B1" t="s">
        <v>132</v>
      </c>
      <c r="C1" s="15">
        <v>0</v>
      </c>
      <c r="D1" s="15">
        <v>1</v>
      </c>
      <c r="E1" s="15">
        <v>2</v>
      </c>
      <c r="F1" s="15">
        <v>3</v>
      </c>
      <c r="G1" s="15">
        <v>4</v>
      </c>
      <c r="H1" s="15">
        <v>5</v>
      </c>
    </row>
    <row r="2" spans="1:14" x14ac:dyDescent="0.25">
      <c r="A2" t="s">
        <v>38</v>
      </c>
      <c r="B2" s="2">
        <v>5</v>
      </c>
      <c r="C2">
        <v>4</v>
      </c>
      <c r="I2" s="40">
        <f>B2/30</f>
        <v>0.16666666666666666</v>
      </c>
      <c r="K2" t="s">
        <v>130</v>
      </c>
      <c r="L2" t="s">
        <v>138</v>
      </c>
      <c r="M2" t="s">
        <v>177</v>
      </c>
    </row>
    <row r="3" spans="1:14" x14ac:dyDescent="0.25">
      <c r="A3" t="s">
        <v>39</v>
      </c>
      <c r="B3" s="2">
        <v>5</v>
      </c>
      <c r="C3">
        <v>4</v>
      </c>
      <c r="I3" s="40">
        <f t="shared" ref="I3:I41" si="0">B3/30</f>
        <v>0.16666666666666666</v>
      </c>
      <c r="K3" t="s">
        <v>133</v>
      </c>
      <c r="L3" s="4"/>
    </row>
    <row r="4" spans="1:14" x14ac:dyDescent="0.25">
      <c r="A4" t="s">
        <v>56</v>
      </c>
      <c r="B4" s="2">
        <v>5</v>
      </c>
      <c r="C4">
        <v>5</v>
      </c>
      <c r="I4" s="40">
        <f t="shared" si="0"/>
        <v>0.16666666666666666</v>
      </c>
      <c r="K4" t="s">
        <v>134</v>
      </c>
      <c r="L4">
        <v>0.84999999999999987</v>
      </c>
      <c r="M4">
        <v>1</v>
      </c>
      <c r="N4">
        <f>M4-L4</f>
        <v>0.15000000000000013</v>
      </c>
    </row>
    <row r="5" spans="1:14" x14ac:dyDescent="0.25">
      <c r="A5" t="s">
        <v>57</v>
      </c>
      <c r="B5" s="2">
        <v>5</v>
      </c>
      <c r="C5">
        <v>5</v>
      </c>
      <c r="I5" s="40">
        <f t="shared" si="0"/>
        <v>0.16666666666666666</v>
      </c>
      <c r="K5" t="s">
        <v>135</v>
      </c>
      <c r="L5">
        <v>0.57999999999999996</v>
      </c>
      <c r="M5">
        <v>1</v>
      </c>
      <c r="N5">
        <f t="shared" ref="N5:N15" si="1">M5-L5</f>
        <v>0.42000000000000004</v>
      </c>
    </row>
    <row r="6" spans="1:14" x14ac:dyDescent="0.25">
      <c r="A6" t="s">
        <v>59</v>
      </c>
      <c r="B6" s="2">
        <v>5</v>
      </c>
      <c r="C6">
        <v>4</v>
      </c>
      <c r="I6" s="40">
        <f t="shared" si="0"/>
        <v>0.16666666666666666</v>
      </c>
      <c r="K6" t="s">
        <v>136</v>
      </c>
      <c r="L6" s="4">
        <v>0.80833333333333357</v>
      </c>
      <c r="M6">
        <v>1</v>
      </c>
      <c r="N6" s="4">
        <f t="shared" si="1"/>
        <v>0.19166666666666643</v>
      </c>
    </row>
    <row r="7" spans="1:14" x14ac:dyDescent="0.25">
      <c r="A7" t="s">
        <v>64</v>
      </c>
      <c r="B7" s="2">
        <v>5</v>
      </c>
      <c r="C7">
        <v>4</v>
      </c>
      <c r="I7" s="40">
        <f t="shared" si="0"/>
        <v>0.16666666666666666</v>
      </c>
      <c r="K7" t="s">
        <v>137</v>
      </c>
      <c r="L7" s="4">
        <v>0.92777777777777781</v>
      </c>
      <c r="M7">
        <v>1</v>
      </c>
      <c r="N7" s="4">
        <f t="shared" si="1"/>
        <v>7.2222222222222188E-2</v>
      </c>
    </row>
    <row r="8" spans="1:14" x14ac:dyDescent="0.25">
      <c r="A8" t="s">
        <v>37</v>
      </c>
      <c r="B8" s="2">
        <v>5</v>
      </c>
      <c r="C8">
        <v>4</v>
      </c>
      <c r="I8" s="40">
        <f t="shared" si="0"/>
        <v>0.16666666666666666</v>
      </c>
      <c r="K8" s="39" t="s">
        <v>145</v>
      </c>
      <c r="L8" s="42">
        <f>AVERAGE(L3:L7)</f>
        <v>0.79152777777777783</v>
      </c>
      <c r="M8" s="42">
        <f>AVERAGE(M3:M7)</f>
        <v>1</v>
      </c>
      <c r="N8" s="42"/>
    </row>
    <row r="9" spans="1:14" x14ac:dyDescent="0.25">
      <c r="A9" t="s">
        <v>41</v>
      </c>
      <c r="B9" s="2">
        <v>5</v>
      </c>
      <c r="C9">
        <v>4</v>
      </c>
      <c r="I9" s="40">
        <f t="shared" si="0"/>
        <v>0.16666666666666666</v>
      </c>
    </row>
    <row r="10" spans="1:14" x14ac:dyDescent="0.25">
      <c r="A10" t="s">
        <v>42</v>
      </c>
      <c r="B10" s="2">
        <v>5</v>
      </c>
      <c r="C10">
        <v>4</v>
      </c>
      <c r="I10" s="40">
        <f t="shared" si="0"/>
        <v>0.16666666666666666</v>
      </c>
      <c r="K10" t="s">
        <v>139</v>
      </c>
    </row>
    <row r="11" spans="1:14" x14ac:dyDescent="0.25">
      <c r="A11" t="s">
        <v>44</v>
      </c>
      <c r="B11" s="2">
        <v>5</v>
      </c>
      <c r="C11">
        <v>4</v>
      </c>
      <c r="I11" s="40">
        <f t="shared" si="0"/>
        <v>0.16666666666666666</v>
      </c>
      <c r="K11" t="s">
        <v>140</v>
      </c>
      <c r="L11" s="4">
        <v>1.1666666666666667</v>
      </c>
      <c r="M11">
        <v>1</v>
      </c>
      <c r="N11" s="4"/>
    </row>
    <row r="12" spans="1:14" x14ac:dyDescent="0.25">
      <c r="A12" t="s">
        <v>45</v>
      </c>
      <c r="B12" s="2">
        <v>5</v>
      </c>
      <c r="C12">
        <v>4</v>
      </c>
      <c r="I12" s="40">
        <f t="shared" si="0"/>
        <v>0.16666666666666666</v>
      </c>
      <c r="K12" t="s">
        <v>141</v>
      </c>
    </row>
    <row r="13" spans="1:14" x14ac:dyDescent="0.25">
      <c r="A13" t="s">
        <v>47</v>
      </c>
      <c r="B13" s="2">
        <v>5</v>
      </c>
      <c r="C13">
        <v>4</v>
      </c>
      <c r="I13" s="40">
        <f t="shared" si="0"/>
        <v>0.16666666666666666</v>
      </c>
      <c r="K13" t="s">
        <v>142</v>
      </c>
      <c r="L13" s="4">
        <v>1.3666666666666665</v>
      </c>
      <c r="M13">
        <v>1</v>
      </c>
    </row>
    <row r="14" spans="1:14" x14ac:dyDescent="0.25">
      <c r="A14" t="s">
        <v>51</v>
      </c>
      <c r="B14" s="2">
        <v>5</v>
      </c>
      <c r="C14">
        <v>4</v>
      </c>
      <c r="I14" s="40">
        <f t="shared" si="0"/>
        <v>0.16666666666666666</v>
      </c>
      <c r="K14" t="s">
        <v>143</v>
      </c>
      <c r="L14" s="4">
        <v>1.2333333333333334</v>
      </c>
      <c r="M14">
        <v>1</v>
      </c>
    </row>
    <row r="15" spans="1:14" x14ac:dyDescent="0.25">
      <c r="A15" t="s">
        <v>52</v>
      </c>
      <c r="B15" s="2">
        <v>5</v>
      </c>
      <c r="C15">
        <v>4</v>
      </c>
      <c r="I15" s="40">
        <f t="shared" si="0"/>
        <v>0.16666666666666666</v>
      </c>
      <c r="K15" t="s">
        <v>144</v>
      </c>
    </row>
    <row r="16" spans="1:14" x14ac:dyDescent="0.25">
      <c r="A16" t="s">
        <v>58</v>
      </c>
      <c r="B16" s="2">
        <v>5</v>
      </c>
      <c r="C16">
        <v>3</v>
      </c>
      <c r="I16" s="40">
        <f t="shared" si="0"/>
        <v>0.16666666666666666</v>
      </c>
      <c r="K16" s="39" t="s">
        <v>145</v>
      </c>
      <c r="L16" s="42">
        <f>AVERAGE(L11:L15)</f>
        <v>1.2555555555555555</v>
      </c>
      <c r="M16" s="42">
        <f>AVERAGE(M11:M15)</f>
        <v>1</v>
      </c>
    </row>
    <row r="17" spans="1:14" x14ac:dyDescent="0.25">
      <c r="A17" t="s">
        <v>60</v>
      </c>
      <c r="B17" s="2">
        <v>5</v>
      </c>
      <c r="C17">
        <v>4</v>
      </c>
      <c r="I17" s="40">
        <f t="shared" si="0"/>
        <v>0.16666666666666666</v>
      </c>
    </row>
    <row r="18" spans="1:14" x14ac:dyDescent="0.25">
      <c r="A18" t="s">
        <v>61</v>
      </c>
      <c r="B18" s="2">
        <v>5</v>
      </c>
      <c r="C18">
        <v>5</v>
      </c>
      <c r="I18" s="40">
        <f t="shared" si="0"/>
        <v>0.16666666666666666</v>
      </c>
      <c r="K18" t="s">
        <v>146</v>
      </c>
    </row>
    <row r="19" spans="1:14" x14ac:dyDescent="0.25">
      <c r="A19" t="s">
        <v>63</v>
      </c>
      <c r="B19" s="2">
        <v>5</v>
      </c>
      <c r="C19">
        <v>4</v>
      </c>
      <c r="I19" s="40">
        <f t="shared" si="0"/>
        <v>0.16666666666666666</v>
      </c>
      <c r="K19" t="s">
        <v>147</v>
      </c>
    </row>
    <row r="20" spans="1:14" x14ac:dyDescent="0.25">
      <c r="A20" t="s">
        <v>46</v>
      </c>
      <c r="B20" s="2">
        <v>5</v>
      </c>
      <c r="C20">
        <v>1</v>
      </c>
      <c r="I20" s="40">
        <f t="shared" si="0"/>
        <v>0.16666666666666666</v>
      </c>
      <c r="K20" t="s">
        <v>148</v>
      </c>
    </row>
    <row r="21" spans="1:14" x14ac:dyDescent="0.25">
      <c r="A21" t="s">
        <v>48</v>
      </c>
      <c r="B21" s="2">
        <v>5</v>
      </c>
      <c r="C21">
        <v>3</v>
      </c>
      <c r="I21" s="40">
        <f t="shared" si="0"/>
        <v>0.16666666666666666</v>
      </c>
      <c r="K21" t="s">
        <v>149</v>
      </c>
      <c r="L21" s="4">
        <v>0.99166666666666647</v>
      </c>
      <c r="M21">
        <v>1</v>
      </c>
      <c r="N21" s="4">
        <f>M21-L21</f>
        <v>8.3333333333335258E-3</v>
      </c>
    </row>
    <row r="22" spans="1:14" x14ac:dyDescent="0.25">
      <c r="A22" t="s">
        <v>49</v>
      </c>
      <c r="B22" s="2">
        <v>5</v>
      </c>
      <c r="C22">
        <v>3</v>
      </c>
      <c r="I22" s="40">
        <f t="shared" si="0"/>
        <v>0.16666666666666666</v>
      </c>
      <c r="K22" t="s">
        <v>150</v>
      </c>
      <c r="L22">
        <v>1.0499999999999998</v>
      </c>
      <c r="M22">
        <v>1</v>
      </c>
    </row>
    <row r="23" spans="1:14" x14ac:dyDescent="0.25">
      <c r="A23" t="s">
        <v>53</v>
      </c>
      <c r="B23" s="2">
        <v>5</v>
      </c>
      <c r="C23">
        <v>3</v>
      </c>
      <c r="I23" s="40">
        <f t="shared" si="0"/>
        <v>0.16666666666666666</v>
      </c>
      <c r="K23" t="s">
        <v>151</v>
      </c>
      <c r="L23">
        <v>0.99999999999999989</v>
      </c>
      <c r="M23">
        <v>1</v>
      </c>
    </row>
    <row r="24" spans="1:14" x14ac:dyDescent="0.25">
      <c r="A24" t="s">
        <v>54</v>
      </c>
      <c r="B24" s="2">
        <v>5</v>
      </c>
      <c r="C24">
        <v>4</v>
      </c>
      <c r="I24" s="40">
        <f t="shared" si="0"/>
        <v>0.16666666666666666</v>
      </c>
      <c r="K24" t="s">
        <v>152</v>
      </c>
      <c r="L24" s="4">
        <v>0.88333333333333341</v>
      </c>
      <c r="M24">
        <v>1</v>
      </c>
      <c r="N24" s="4">
        <f>M24-L24</f>
        <v>0.11666666666666659</v>
      </c>
    </row>
    <row r="25" spans="1:14" x14ac:dyDescent="0.25">
      <c r="A25" t="s">
        <v>55</v>
      </c>
      <c r="B25" s="2">
        <v>5</v>
      </c>
      <c r="C25">
        <v>3</v>
      </c>
      <c r="I25" s="40">
        <f t="shared" si="0"/>
        <v>0.16666666666666666</v>
      </c>
      <c r="K25" s="39" t="s">
        <v>145</v>
      </c>
      <c r="L25" s="42">
        <f>AVERAGE(L19:L24)</f>
        <v>0.98124999999999984</v>
      </c>
      <c r="M25" s="42">
        <f>AVERAGE(M19:M24)</f>
        <v>1</v>
      </c>
    </row>
    <row r="26" spans="1:14" x14ac:dyDescent="0.25">
      <c r="A26" t="s">
        <v>55</v>
      </c>
      <c r="B26" s="2">
        <v>5</v>
      </c>
      <c r="C26">
        <v>4</v>
      </c>
      <c r="I26" s="40">
        <f t="shared" si="0"/>
        <v>0.16666666666666666</v>
      </c>
    </row>
    <row r="27" spans="1:14" x14ac:dyDescent="0.25">
      <c r="A27" t="s">
        <v>36</v>
      </c>
      <c r="B27" s="2">
        <v>5</v>
      </c>
      <c r="C27">
        <v>2</v>
      </c>
      <c r="I27" s="40">
        <f t="shared" si="0"/>
        <v>0.16666666666666666</v>
      </c>
      <c r="K27" t="s">
        <v>153</v>
      </c>
    </row>
    <row r="28" spans="1:14" x14ac:dyDescent="0.25">
      <c r="A28" t="s">
        <v>40</v>
      </c>
      <c r="B28" s="2">
        <v>5</v>
      </c>
      <c r="C28">
        <v>4</v>
      </c>
      <c r="I28" s="40">
        <f t="shared" si="0"/>
        <v>0.16666666666666666</v>
      </c>
      <c r="K28" t="s">
        <v>159</v>
      </c>
      <c r="L28" s="4">
        <v>0.95833333333333337</v>
      </c>
      <c r="M28">
        <v>1</v>
      </c>
      <c r="N28" s="4">
        <f>M28-L28</f>
        <v>4.166666666666663E-2</v>
      </c>
    </row>
    <row r="29" spans="1:14" x14ac:dyDescent="0.25">
      <c r="A29" t="s">
        <v>43</v>
      </c>
      <c r="B29" s="2">
        <v>5</v>
      </c>
      <c r="C29">
        <v>3</v>
      </c>
      <c r="I29" s="40">
        <f t="shared" si="0"/>
        <v>0.16666666666666666</v>
      </c>
      <c r="K29" t="s">
        <v>154</v>
      </c>
      <c r="L29" s="4">
        <v>0.99583333333333313</v>
      </c>
      <c r="M29">
        <v>1</v>
      </c>
      <c r="N29" s="4">
        <f t="shared" ref="N29:N31" si="2">M29-L29</f>
        <v>4.1666666666668739E-3</v>
      </c>
    </row>
    <row r="30" spans="1:14" x14ac:dyDescent="0.25">
      <c r="A30" t="s">
        <v>50</v>
      </c>
      <c r="B30" s="2">
        <v>5</v>
      </c>
      <c r="C30">
        <v>3</v>
      </c>
      <c r="I30" s="40">
        <f t="shared" si="0"/>
        <v>0.16666666666666666</v>
      </c>
      <c r="K30" t="s">
        <v>155</v>
      </c>
      <c r="L30" s="4">
        <v>0.95833333333333326</v>
      </c>
      <c r="M30">
        <v>1</v>
      </c>
      <c r="N30" s="4">
        <f t="shared" si="2"/>
        <v>4.1666666666666741E-2</v>
      </c>
    </row>
    <row r="31" spans="1:14" x14ac:dyDescent="0.25">
      <c r="A31" t="s">
        <v>62</v>
      </c>
      <c r="B31" s="2">
        <v>5</v>
      </c>
      <c r="C31">
        <v>4</v>
      </c>
      <c r="I31" s="40">
        <f t="shared" si="0"/>
        <v>0.16666666666666666</v>
      </c>
      <c r="K31" t="s">
        <v>156</v>
      </c>
      <c r="L31" s="4">
        <v>0.97499999999999998</v>
      </c>
      <c r="M31">
        <v>1</v>
      </c>
      <c r="N31" s="4">
        <f t="shared" si="2"/>
        <v>2.5000000000000022E-2</v>
      </c>
    </row>
    <row r="32" spans="1:14" x14ac:dyDescent="0.25">
      <c r="B32" s="2">
        <v>5</v>
      </c>
      <c r="I32" s="40">
        <f t="shared" si="0"/>
        <v>0.16666666666666666</v>
      </c>
      <c r="K32" t="s">
        <v>157</v>
      </c>
    </row>
    <row r="33" spans="2:13" x14ac:dyDescent="0.25">
      <c r="B33" s="2">
        <v>5</v>
      </c>
      <c r="I33" s="40">
        <f t="shared" si="0"/>
        <v>0.16666666666666666</v>
      </c>
      <c r="K33" t="s">
        <v>158</v>
      </c>
    </row>
    <row r="34" spans="2:13" x14ac:dyDescent="0.25">
      <c r="B34" s="2">
        <v>5</v>
      </c>
      <c r="I34" s="40">
        <f t="shared" si="0"/>
        <v>0.16666666666666666</v>
      </c>
      <c r="K34" s="39" t="s">
        <v>145</v>
      </c>
      <c r="L34" s="42">
        <f>AVERAGE(L28:L33)</f>
        <v>0.97187499999999993</v>
      </c>
      <c r="M34" s="42">
        <f>AVERAGE(M28:M33)</f>
        <v>1</v>
      </c>
    </row>
    <row r="35" spans="2:13" x14ac:dyDescent="0.25">
      <c r="B35" s="2">
        <v>5</v>
      </c>
      <c r="I35" s="40">
        <f t="shared" si="0"/>
        <v>0.16666666666666666</v>
      </c>
    </row>
    <row r="36" spans="2:13" x14ac:dyDescent="0.25">
      <c r="B36" s="2">
        <v>5</v>
      </c>
      <c r="I36" s="40">
        <f t="shared" si="0"/>
        <v>0.16666666666666666</v>
      </c>
      <c r="K36" t="s">
        <v>160</v>
      </c>
    </row>
    <row r="37" spans="2:13" x14ac:dyDescent="0.25">
      <c r="B37" s="2">
        <v>5</v>
      </c>
      <c r="I37" s="40">
        <f t="shared" si="0"/>
        <v>0.16666666666666666</v>
      </c>
      <c r="K37" t="s">
        <v>161</v>
      </c>
      <c r="L37">
        <v>1.85</v>
      </c>
      <c r="M37">
        <v>1</v>
      </c>
    </row>
    <row r="38" spans="2:13" x14ac:dyDescent="0.25">
      <c r="B38" s="2">
        <v>5</v>
      </c>
      <c r="I38" s="40">
        <f t="shared" si="0"/>
        <v>0.16666666666666666</v>
      </c>
      <c r="K38" t="s">
        <v>162</v>
      </c>
    </row>
    <row r="39" spans="2:13" x14ac:dyDescent="0.25">
      <c r="B39" s="2">
        <v>5</v>
      </c>
      <c r="I39" s="40">
        <f t="shared" si="0"/>
        <v>0.16666666666666666</v>
      </c>
      <c r="K39" t="s">
        <v>163</v>
      </c>
    </row>
    <row r="40" spans="2:13" x14ac:dyDescent="0.25">
      <c r="B40" s="2">
        <v>5</v>
      </c>
      <c r="I40" s="40">
        <f t="shared" si="0"/>
        <v>0.16666666666666666</v>
      </c>
      <c r="K40" t="s">
        <v>164</v>
      </c>
    </row>
    <row r="41" spans="2:13" x14ac:dyDescent="0.25">
      <c r="B41" s="2">
        <v>5</v>
      </c>
      <c r="I41" s="40">
        <f t="shared" si="0"/>
        <v>0.16666666666666666</v>
      </c>
      <c r="K41" t="s">
        <v>165</v>
      </c>
      <c r="L41">
        <v>1.85</v>
      </c>
      <c r="M41">
        <v>1</v>
      </c>
    </row>
    <row r="42" spans="2:13" x14ac:dyDescent="0.25">
      <c r="I42" s="40">
        <f>SUM(I2:I41)</f>
        <v>6.6666666666666696</v>
      </c>
      <c r="J42">
        <f>I42/5</f>
        <v>1.3333333333333339</v>
      </c>
      <c r="K42" t="s">
        <v>166</v>
      </c>
    </row>
    <row r="43" spans="2:13" x14ac:dyDescent="0.25">
      <c r="K43" s="39" t="s">
        <v>145</v>
      </c>
      <c r="L43" s="4">
        <f>AVERAGE(L37:L42)</f>
        <v>1.85</v>
      </c>
      <c r="M43" s="4">
        <f>AVERAGE(M37:M42)</f>
        <v>1</v>
      </c>
    </row>
    <row r="45" spans="2:13" x14ac:dyDescent="0.25">
      <c r="K45" t="s">
        <v>167</v>
      </c>
    </row>
    <row r="46" spans="2:13" x14ac:dyDescent="0.25">
      <c r="K46" t="s">
        <v>168</v>
      </c>
      <c r="L46" s="4">
        <v>1.9333333333333333</v>
      </c>
      <c r="M46">
        <v>1</v>
      </c>
    </row>
    <row r="47" spans="2:13" x14ac:dyDescent="0.25">
      <c r="K47" t="s">
        <v>176</v>
      </c>
      <c r="L47">
        <v>1.85</v>
      </c>
      <c r="M47">
        <v>1</v>
      </c>
    </row>
    <row r="48" spans="2:13" x14ac:dyDescent="0.25">
      <c r="K48" t="s">
        <v>169</v>
      </c>
    </row>
    <row r="49" spans="11:13" x14ac:dyDescent="0.25">
      <c r="K49" t="s">
        <v>170</v>
      </c>
    </row>
    <row r="50" spans="11:13" x14ac:dyDescent="0.25">
      <c r="K50" t="s">
        <v>171</v>
      </c>
    </row>
    <row r="51" spans="11:13" x14ac:dyDescent="0.25">
      <c r="K51" t="s">
        <v>172</v>
      </c>
    </row>
    <row r="52" spans="11:13" x14ac:dyDescent="0.25">
      <c r="K52" t="s">
        <v>173</v>
      </c>
    </row>
    <row r="53" spans="11:13" x14ac:dyDescent="0.25">
      <c r="K53" t="s">
        <v>174</v>
      </c>
    </row>
    <row r="54" spans="11:13" x14ac:dyDescent="0.25">
      <c r="K54" s="39" t="s">
        <v>145</v>
      </c>
      <c r="L54" s="4">
        <f>AVERAGE(L46:L53)</f>
        <v>1.8916666666666666</v>
      </c>
      <c r="M54" s="4">
        <f>AVERAGE(M46:M53)</f>
        <v>1</v>
      </c>
    </row>
  </sheetData>
  <autoFilter ref="A1:H31" xr:uid="{1B525A9C-99FE-41B6-98B1-225DCBEC6CB5}">
    <sortState ref="A2:H31">
      <sortCondition ref="B1:B31"/>
    </sortState>
  </autoFilter>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perhitungan</vt:lpstr>
      <vt:lpstr>MEA</vt:lpstr>
      <vt:lpstr>Sheet2</vt:lpstr>
      <vt:lpstr>Sheet1</vt:lpstr>
      <vt:lpstr>Sheet4</vt:lpstr>
      <vt:lpstr>DSS</vt:lpstr>
      <vt:lpstr>Sheet3</vt:lpstr>
      <vt:lpstr>perhitungan!OLE_LINK1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ADI_AM</dc:creator>
  <cp:lastModifiedBy>Lumpia_dev</cp:lastModifiedBy>
  <dcterms:created xsi:type="dcterms:W3CDTF">2020-10-26T10:42:26Z</dcterms:created>
  <dcterms:modified xsi:type="dcterms:W3CDTF">2020-11-15T19:38:45Z</dcterms:modified>
</cp:coreProperties>
</file>